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d.docs.live.net/007bc0ee85af5b4d/Documents/!! Üldised dokumendid/"/>
    </mc:Choice>
  </mc:AlternateContent>
  <xr:revisionPtr revIDLastSave="26" documentId="8_{46497DB7-8C19-471E-A5E5-A23F501B8ECF}" xr6:coauthVersionLast="47" xr6:coauthVersionMax="47" xr10:uidLastSave="{E7790DDD-B669-4E26-94EC-3B7B01809DFA}"/>
  <bookViews>
    <workbookView xWindow="-110" yWindow="-110" windowWidth="19420" windowHeight="11500" tabRatio="855" activeTab="4" xr2:uid="{00000000-000D-0000-FFFF-FFFF00000000}"/>
  </bookViews>
  <sheets>
    <sheet name="bilanss" sheetId="1024" r:id="rId1"/>
    <sheet name="kasumiaruanne" sheetId="32" r:id="rId2"/>
    <sheet name="skeem 2" sheetId="2316" r:id="rId3"/>
    <sheet name="omakapital" sheetId="513" r:id="rId4"/>
    <sheet name="rahavood" sheetId="2819" r:id="rId5"/>
  </sheets>
  <definedNames>
    <definedName name="_xlnm._FilterDatabase" localSheetId="0" hidden="1">bilanss!$J$9:$J$121</definedName>
    <definedName name="_xlnm._FilterDatabase" localSheetId="1" hidden="1">kasumiaruanne!$J$8:$J$44</definedName>
    <definedName name="_xlnm._FilterDatabase" localSheetId="4" hidden="1">rahavood!$I$14:$I$77</definedName>
    <definedName name="_xlnm._FilterDatabase" localSheetId="2" hidden="1">'skeem 2'!$J$8:$J$34</definedName>
    <definedName name="DP4NR2">#REF!</definedName>
    <definedName name="FP3NR2">#REF!</definedName>
    <definedName name="FP5NR2">#REF!</definedName>
    <definedName name="FP7NR2">#REF!</definedName>
    <definedName name="Gauge">#REF!</definedName>
    <definedName name="GP1NR2">#REF!</definedName>
    <definedName name="GP3NR2">#REF!</definedName>
    <definedName name="GP5NR2">#REF!</definedName>
    <definedName name="GP7NR2">#REF!</definedName>
    <definedName name="HP1NR2">#REF!</definedName>
    <definedName name="HP3NR2">#REF!</definedName>
    <definedName name="HP5NR2">#REF!</definedName>
    <definedName name="IP1NR2">#REF!</definedName>
    <definedName name="IP3NR2">#REF!</definedName>
    <definedName name="IP5NR2">#REF!</definedName>
    <definedName name="IP7NR2">#REF!</definedName>
    <definedName name="Juhttabel">#REF!</definedName>
    <definedName name="_xlnm.Print_Area" localSheetId="0">bilanss!$A$2:$J$122</definedName>
    <definedName name="_xlnm.Print_Area" localSheetId="1">kasumiaruanne!$A$3:$J$45</definedName>
    <definedName name="_xlnm.Print_Area" localSheetId="2">'skeem 2'!$1:$1048576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024" l="1"/>
  <c r="C73" i="2819"/>
  <c r="H73" i="2819" s="1"/>
  <c r="C74" i="2819"/>
  <c r="B9" i="513"/>
  <c r="B17" i="513" s="1"/>
  <c r="B23" i="513" s="1"/>
  <c r="E23" i="1024" l="1"/>
  <c r="E20" i="32"/>
  <c r="I31" i="32" l="1"/>
  <c r="I20" i="32"/>
  <c r="I12" i="32"/>
  <c r="F31" i="32"/>
  <c r="F20" i="32"/>
  <c r="F12" i="32"/>
  <c r="E31" i="32"/>
  <c r="E27" i="32"/>
  <c r="E12" i="32"/>
  <c r="I116" i="1024"/>
  <c r="I94" i="1024"/>
  <c r="I91" i="1024"/>
  <c r="I76" i="1024"/>
  <c r="I72" i="1024" s="1"/>
  <c r="I68" i="1024"/>
  <c r="I54" i="1024"/>
  <c r="I46" i="1024"/>
  <c r="I41" i="1024"/>
  <c r="I37" i="1024" s="1"/>
  <c r="I23" i="1024"/>
  <c r="I18" i="1024"/>
  <c r="I13" i="1024"/>
  <c r="F116" i="1024"/>
  <c r="F94" i="1024"/>
  <c r="F91" i="1024"/>
  <c r="F76" i="1024"/>
  <c r="F72" i="1024" s="1"/>
  <c r="F68" i="1024"/>
  <c r="F54" i="1024"/>
  <c r="F46" i="1024"/>
  <c r="F41" i="1024"/>
  <c r="F37" i="1024" s="1"/>
  <c r="F23" i="1024"/>
  <c r="F18" i="1024"/>
  <c r="F13" i="1024"/>
  <c r="E116" i="1024"/>
  <c r="E91" i="1024"/>
  <c r="E94" i="1024"/>
  <c r="E76" i="1024"/>
  <c r="E72" i="1024" s="1"/>
  <c r="E68" i="1024"/>
  <c r="E54" i="1024"/>
  <c r="E46" i="1024"/>
  <c r="E41" i="1024"/>
  <c r="E37" i="1024" s="1"/>
  <c r="E18" i="1024"/>
  <c r="E13" i="1024"/>
  <c r="G32" i="2316"/>
  <c r="G28" i="2316"/>
  <c r="G27" i="2316"/>
  <c r="G26" i="2316"/>
  <c r="G25" i="2316"/>
  <c r="G24" i="2316"/>
  <c r="G23" i="2316"/>
  <c r="G17" i="2316"/>
  <c r="G16" i="2316"/>
  <c r="G15" i="2316"/>
  <c r="G14" i="2316"/>
  <c r="G10" i="2316"/>
  <c r="G9" i="2316"/>
  <c r="H10" i="32"/>
  <c r="G10" i="32" s="1"/>
  <c r="J10" i="32" s="1"/>
  <c r="H9" i="32"/>
  <c r="G9" i="32" s="1"/>
  <c r="J9" i="32" s="1"/>
  <c r="H106" i="1024"/>
  <c r="G106" i="1024" s="1"/>
  <c r="H16" i="1024"/>
  <c r="G16" i="1024" s="1"/>
  <c r="H12" i="1024"/>
  <c r="G12" i="1024" s="1"/>
  <c r="H11" i="1024"/>
  <c r="G11" i="1024" s="1"/>
  <c r="H14" i="2819"/>
  <c r="H32" i="2316"/>
  <c r="H28" i="2316"/>
  <c r="H27" i="2316"/>
  <c r="H26" i="2316"/>
  <c r="H25" i="2316"/>
  <c r="H24" i="2316"/>
  <c r="H23" i="2316"/>
  <c r="H17" i="2316"/>
  <c r="H16" i="2316"/>
  <c r="H15" i="2316"/>
  <c r="H14" i="2316"/>
  <c r="H10" i="2316"/>
  <c r="H9" i="2316"/>
  <c r="H107" i="1024"/>
  <c r="G107" i="1024" s="1"/>
  <c r="H108" i="1024"/>
  <c r="G108" i="1024" s="1"/>
  <c r="H109" i="1024"/>
  <c r="G109" i="1024" s="1"/>
  <c r="H110" i="1024"/>
  <c r="G110" i="1024" s="1"/>
  <c r="H111" i="1024"/>
  <c r="G111" i="1024" s="1"/>
  <c r="H112" i="1024"/>
  <c r="G112" i="1024" s="1"/>
  <c r="H113" i="1024"/>
  <c r="G113" i="1024" s="1"/>
  <c r="H114" i="1024"/>
  <c r="G114" i="1024" s="1"/>
  <c r="H92" i="1024"/>
  <c r="G92" i="1024" s="1"/>
  <c r="H93" i="1024"/>
  <c r="G93" i="1024" s="1"/>
  <c r="H95" i="1024"/>
  <c r="G95" i="1024" s="1"/>
  <c r="H96" i="1024"/>
  <c r="G96" i="1024" s="1"/>
  <c r="H97" i="1024"/>
  <c r="G97" i="1024" s="1"/>
  <c r="H98" i="1024"/>
  <c r="G98" i="1024" s="1"/>
  <c r="H69" i="1024"/>
  <c r="G69" i="1024" s="1"/>
  <c r="H70" i="1024"/>
  <c r="G70" i="1024" s="1"/>
  <c r="H71" i="1024"/>
  <c r="G71" i="1024" s="1"/>
  <c r="H73" i="1024"/>
  <c r="G73" i="1024" s="1"/>
  <c r="H74" i="1024"/>
  <c r="G74" i="1024" s="1"/>
  <c r="H75" i="1024"/>
  <c r="G75" i="1024" s="1"/>
  <c r="H77" i="1024"/>
  <c r="G77" i="1024" s="1"/>
  <c r="H78" i="1024"/>
  <c r="G78" i="1024" s="1"/>
  <c r="H79" i="1024"/>
  <c r="G79" i="1024" s="1"/>
  <c r="H80" i="1024"/>
  <c r="G80" i="1024" s="1"/>
  <c r="H81" i="1024"/>
  <c r="G81" i="1024" s="1"/>
  <c r="H82" i="1024"/>
  <c r="G82" i="1024" s="1"/>
  <c r="H83" i="1024"/>
  <c r="G83" i="1024" s="1"/>
  <c r="H84" i="1024"/>
  <c r="G84" i="1024" s="1"/>
  <c r="H85" i="1024"/>
  <c r="G85" i="1024" s="1"/>
  <c r="H38" i="1024"/>
  <c r="G38" i="1024" s="1"/>
  <c r="H39" i="1024"/>
  <c r="G39" i="1024" s="1"/>
  <c r="H40" i="1024"/>
  <c r="G40" i="1024" s="1"/>
  <c r="H42" i="1024"/>
  <c r="G42" i="1024" s="1"/>
  <c r="H43" i="1024"/>
  <c r="G43" i="1024" s="1"/>
  <c r="H44" i="1024"/>
  <c r="G44" i="1024" s="1"/>
  <c r="H45" i="1024"/>
  <c r="G45" i="1024" s="1"/>
  <c r="H47" i="1024"/>
  <c r="G47" i="1024" s="1"/>
  <c r="H48" i="1024"/>
  <c r="G48" i="1024" s="1"/>
  <c r="H49" i="1024"/>
  <c r="G49" i="1024" s="1"/>
  <c r="H50" i="1024"/>
  <c r="G50" i="1024" s="1"/>
  <c r="H51" i="1024"/>
  <c r="G51" i="1024" s="1"/>
  <c r="H52" i="1024"/>
  <c r="G52" i="1024" s="1"/>
  <c r="H53" i="1024"/>
  <c r="G53" i="1024" s="1"/>
  <c r="H55" i="1024"/>
  <c r="G55" i="1024" s="1"/>
  <c r="H56" i="1024"/>
  <c r="G56" i="1024" s="1"/>
  <c r="H57" i="1024"/>
  <c r="G57" i="1024" s="1"/>
  <c r="H58" i="1024"/>
  <c r="G58" i="1024" s="1"/>
  <c r="H14" i="1024"/>
  <c r="G14" i="1024" s="1"/>
  <c r="H15" i="1024"/>
  <c r="G15" i="1024" s="1"/>
  <c r="H17" i="1024"/>
  <c r="G17" i="1024" s="1"/>
  <c r="H19" i="1024"/>
  <c r="G19" i="1024" s="1"/>
  <c r="H20" i="1024"/>
  <c r="G20" i="1024" s="1"/>
  <c r="H21" i="1024"/>
  <c r="G21" i="1024" s="1"/>
  <c r="H22" i="1024"/>
  <c r="G22" i="1024" s="1"/>
  <c r="H24" i="1024"/>
  <c r="G24" i="1024" s="1"/>
  <c r="H25" i="1024"/>
  <c r="G25" i="1024" s="1"/>
  <c r="H26" i="1024"/>
  <c r="G26" i="1024" s="1"/>
  <c r="H27" i="1024"/>
  <c r="G27" i="1024" s="1"/>
  <c r="H28" i="1024"/>
  <c r="G28" i="1024" s="1"/>
  <c r="H29" i="1024"/>
  <c r="G29" i="1024" s="1"/>
  <c r="H30" i="1024"/>
  <c r="G30" i="1024" s="1"/>
  <c r="J51" i="1024"/>
  <c r="J107" i="1024"/>
  <c r="J95" i="1024"/>
  <c r="J96" i="1024"/>
  <c r="J77" i="1024"/>
  <c r="J78" i="1024"/>
  <c r="J79" i="1024"/>
  <c r="J80" i="1024"/>
  <c r="J81" i="1024"/>
  <c r="J82" i="1024"/>
  <c r="J53" i="1024"/>
  <c r="J48" i="1024"/>
  <c r="J42" i="1024"/>
  <c r="J43" i="1024"/>
  <c r="J44" i="1024"/>
  <c r="J30" i="1024"/>
  <c r="J19" i="1024"/>
  <c r="J20" i="1024"/>
  <c r="J21" i="1024"/>
  <c r="J22" i="1024"/>
  <c r="J16" i="1024"/>
  <c r="J29" i="1024"/>
  <c r="J17" i="1024"/>
  <c r="J15" i="1024"/>
  <c r="J113" i="1024"/>
  <c r="J93" i="1024"/>
  <c r="J98" i="1024"/>
  <c r="J45" i="1024"/>
  <c r="J114" i="1024"/>
  <c r="J112" i="1024"/>
  <c r="J12" i="1024"/>
  <c r="J14" i="1024"/>
  <c r="J24" i="1024"/>
  <c r="J25" i="1024"/>
  <c r="J26" i="1024"/>
  <c r="J27" i="1024"/>
  <c r="J28" i="1024"/>
  <c r="J38" i="1024"/>
  <c r="J39" i="1024"/>
  <c r="J40" i="1024"/>
  <c r="J47" i="1024"/>
  <c r="J49" i="1024"/>
  <c r="J50" i="1024"/>
  <c r="J52" i="1024"/>
  <c r="J55" i="1024"/>
  <c r="J56" i="1024"/>
  <c r="J57" i="1024"/>
  <c r="J58" i="1024"/>
  <c r="J69" i="1024"/>
  <c r="J70" i="1024"/>
  <c r="J71" i="1024"/>
  <c r="J73" i="1024"/>
  <c r="J74" i="1024"/>
  <c r="J75" i="1024"/>
  <c r="J83" i="1024"/>
  <c r="J84" i="1024"/>
  <c r="J85" i="1024"/>
  <c r="J92" i="1024"/>
  <c r="J97" i="1024"/>
  <c r="J106" i="1024"/>
  <c r="J108" i="1024"/>
  <c r="J109" i="1024"/>
  <c r="J110" i="1024"/>
  <c r="J111" i="1024"/>
  <c r="J11" i="1024"/>
  <c r="A2" i="1024"/>
  <c r="C22" i="2819"/>
  <c r="H22" i="2819" s="1"/>
  <c r="I76" i="2819"/>
  <c r="C40" i="2819"/>
  <c r="H40" i="2819" s="1"/>
  <c r="C25" i="2819"/>
  <c r="H25" i="2819" s="1"/>
  <c r="H74" i="2819"/>
  <c r="C51" i="2819"/>
  <c r="H51" i="2819" s="1"/>
  <c r="C49" i="2819"/>
  <c r="H49" i="2819" s="1"/>
  <c r="C47" i="2819"/>
  <c r="H47" i="2819" s="1"/>
  <c r="C20" i="2819"/>
  <c r="H20" i="2819" s="1"/>
  <c r="C38" i="2819"/>
  <c r="H38" i="2819" s="1"/>
  <c r="C37" i="2819"/>
  <c r="H37" i="2819" s="1"/>
  <c r="C36" i="2819"/>
  <c r="H36" i="2819" s="1"/>
  <c r="C35" i="2819"/>
  <c r="H35" i="2819" s="1"/>
  <c r="C33" i="2819"/>
  <c r="H33" i="2819" s="1"/>
  <c r="C32" i="2819"/>
  <c r="H32" i="2819" s="1"/>
  <c r="C28" i="2819"/>
  <c r="H28" i="2819" s="1"/>
  <c r="C29" i="2819"/>
  <c r="H29" i="2819" s="1"/>
  <c r="D24" i="2819"/>
  <c r="D31" i="2819"/>
  <c r="E24" i="2819"/>
  <c r="E31" i="2819"/>
  <c r="F24" i="2819"/>
  <c r="F31" i="2819"/>
  <c r="G24" i="2819"/>
  <c r="G31" i="2819"/>
  <c r="H27" i="2819"/>
  <c r="I27" i="2819" s="1"/>
  <c r="C39" i="2819"/>
  <c r="H39" i="2819" s="1"/>
  <c r="C55" i="2819"/>
  <c r="H55" i="2819" s="1"/>
  <c r="D58" i="2819"/>
  <c r="D69" i="2819"/>
  <c r="E58" i="2819"/>
  <c r="E69" i="2819"/>
  <c r="F58" i="2819"/>
  <c r="F69" i="2819"/>
  <c r="G58" i="2819"/>
  <c r="G69" i="2819"/>
  <c r="H67" i="2819"/>
  <c r="I67" i="2819" s="1"/>
  <c r="H66" i="2819"/>
  <c r="I66" i="2819" s="1"/>
  <c r="H65" i="2819"/>
  <c r="I65" i="2819" s="1"/>
  <c r="H64" i="2819"/>
  <c r="I64" i="2819" s="1"/>
  <c r="H63" i="2819"/>
  <c r="I63" i="2819" s="1"/>
  <c r="H61" i="2819"/>
  <c r="H56" i="2819"/>
  <c r="I56" i="2819" s="1"/>
  <c r="H54" i="2819"/>
  <c r="I54" i="2819" s="1"/>
  <c r="H52" i="2819"/>
  <c r="I52" i="2819" s="1"/>
  <c r="H50" i="2819"/>
  <c r="I50" i="2819" s="1"/>
  <c r="H48" i="2819"/>
  <c r="I48" i="2819" s="1"/>
  <c r="H46" i="2819"/>
  <c r="I46" i="2819" s="1"/>
  <c r="H23" i="2819"/>
  <c r="I23" i="2819" s="1"/>
  <c r="I68" i="2819"/>
  <c r="I57" i="2819"/>
  <c r="I41" i="2819"/>
  <c r="H34" i="32"/>
  <c r="G34" i="32" s="1"/>
  <c r="J34" i="32" s="1"/>
  <c r="H35" i="32"/>
  <c r="G35" i="32" s="1"/>
  <c r="J35" i="32" s="1"/>
  <c r="H36" i="32"/>
  <c r="G36" i="32" s="1"/>
  <c r="J36" i="32" s="1"/>
  <c r="H37" i="32"/>
  <c r="G37" i="32" s="1"/>
  <c r="J37" i="32" s="1"/>
  <c r="H38" i="32"/>
  <c r="G38" i="32" s="1"/>
  <c r="J38" i="32" s="1"/>
  <c r="H17" i="32"/>
  <c r="G17" i="32" s="1"/>
  <c r="J17" i="32" s="1"/>
  <c r="H18" i="32"/>
  <c r="G18" i="32" s="1"/>
  <c r="J18" i="32" s="1"/>
  <c r="H19" i="32"/>
  <c r="G19" i="32" s="1"/>
  <c r="J19" i="32" s="1"/>
  <c r="H21" i="32"/>
  <c r="G21" i="32" s="1"/>
  <c r="J21" i="32" s="1"/>
  <c r="H22" i="32"/>
  <c r="G22" i="32" s="1"/>
  <c r="J22" i="32" s="1"/>
  <c r="H23" i="32"/>
  <c r="G23" i="32" s="1"/>
  <c r="J23" i="32" s="1"/>
  <c r="H24" i="32"/>
  <c r="G24" i="32" s="1"/>
  <c r="J24" i="32" s="1"/>
  <c r="H25" i="32"/>
  <c r="G25" i="32" s="1"/>
  <c r="J25" i="32" s="1"/>
  <c r="H42" i="32"/>
  <c r="G42" i="32"/>
  <c r="J42" i="32" s="1"/>
  <c r="H33" i="32"/>
  <c r="G33" i="32" s="1"/>
  <c r="J33" i="32" s="1"/>
  <c r="H16" i="32"/>
  <c r="G16" i="32" s="1"/>
  <c r="J16" i="32" s="1"/>
  <c r="A3" i="32"/>
  <c r="F12" i="2316"/>
  <c r="F21" i="2316"/>
  <c r="E12" i="2316"/>
  <c r="E21" i="2316"/>
  <c r="I12" i="2316"/>
  <c r="I21" i="2316"/>
  <c r="G21" i="513"/>
  <c r="D19" i="513"/>
  <c r="F19" i="513" s="1"/>
  <c r="G14" i="513"/>
  <c r="G9" i="513"/>
  <c r="D12" i="513"/>
  <c r="F12" i="513" s="1"/>
  <c r="F9" i="513"/>
  <c r="D9" i="513"/>
  <c r="C9" i="513"/>
  <c r="C17" i="513" s="1"/>
  <c r="C23" i="513" s="1"/>
  <c r="E23" i="513"/>
  <c r="H20" i="32"/>
  <c r="G20" i="32" s="1"/>
  <c r="H46" i="1024" l="1"/>
  <c r="G46" i="1024" s="1"/>
  <c r="J76" i="1024"/>
  <c r="J54" i="1024"/>
  <c r="F42" i="2819"/>
  <c r="F71" i="2819" s="1"/>
  <c r="D42" i="2819"/>
  <c r="D71" i="2819" s="1"/>
  <c r="G42" i="2819"/>
  <c r="G71" i="2819" s="1"/>
  <c r="D17" i="513"/>
  <c r="D23" i="513" s="1"/>
  <c r="J23" i="2316"/>
  <c r="J46" i="1024"/>
  <c r="I87" i="1024"/>
  <c r="H13" i="1024"/>
  <c r="G13" i="1024" s="1"/>
  <c r="H94" i="1024"/>
  <c r="G94" i="1024" s="1"/>
  <c r="I28" i="2819"/>
  <c r="C26" i="2819"/>
  <c r="H26" i="2819" s="1"/>
  <c r="H24" i="2819" s="1"/>
  <c r="I39" i="2819"/>
  <c r="I55" i="2819"/>
  <c r="J13" i="1024"/>
  <c r="H54" i="1024"/>
  <c r="G54" i="1024" s="1"/>
  <c r="H18" i="1024"/>
  <c r="G18" i="1024" s="1"/>
  <c r="C62" i="2819"/>
  <c r="C69" i="2819" s="1"/>
  <c r="E100" i="1024"/>
  <c r="I60" i="1024"/>
  <c r="J94" i="1024"/>
  <c r="J18" i="1024"/>
  <c r="I51" i="2819"/>
  <c r="H21" i="2316"/>
  <c r="E42" i="2819"/>
  <c r="E71" i="2819" s="1"/>
  <c r="F6" i="32"/>
  <c r="F6" i="2316"/>
  <c r="J9" i="2316"/>
  <c r="J16" i="2316"/>
  <c r="J25" i="2316"/>
  <c r="J32" i="2316"/>
  <c r="J10" i="2316"/>
  <c r="J17" i="2316"/>
  <c r="J26" i="2316"/>
  <c r="J14" i="2316"/>
  <c r="J27" i="2316"/>
  <c r="J15" i="2316"/>
  <c r="J24" i="2316"/>
  <c r="J28" i="2316"/>
  <c r="C34" i="2819"/>
  <c r="H34" i="2819" s="1"/>
  <c r="H31" i="2819" s="1"/>
  <c r="J41" i="1024"/>
  <c r="I32" i="2819"/>
  <c r="I37" i="2819"/>
  <c r="I38" i="2819"/>
  <c r="I49" i="2819"/>
  <c r="I35" i="2819"/>
  <c r="H116" i="1024"/>
  <c r="G116" i="1024" s="1"/>
  <c r="F60" i="1024"/>
  <c r="I33" i="1024"/>
  <c r="G13" i="513"/>
  <c r="F13" i="513" s="1"/>
  <c r="F17" i="513" s="1"/>
  <c r="I47" i="2819"/>
  <c r="F33" i="1024"/>
  <c r="I25" i="2819"/>
  <c r="H41" i="1024"/>
  <c r="G41" i="1024" s="1"/>
  <c r="H76" i="1024"/>
  <c r="G76" i="1024" s="1"/>
  <c r="H91" i="1024"/>
  <c r="G91" i="1024" s="1"/>
  <c r="J116" i="1024"/>
  <c r="J68" i="1024"/>
  <c r="F100" i="1024"/>
  <c r="H68" i="1024"/>
  <c r="G68" i="1024" s="1"/>
  <c r="E87" i="1024"/>
  <c r="E102" i="1024" s="1"/>
  <c r="H72" i="1024"/>
  <c r="G72" i="1024" s="1"/>
  <c r="J91" i="1024"/>
  <c r="I36" i="2819"/>
  <c r="C53" i="2819"/>
  <c r="I100" i="1024"/>
  <c r="I20" i="2819"/>
  <c r="I40" i="2819"/>
  <c r="I27" i="32"/>
  <c r="J20" i="32"/>
  <c r="H12" i="32"/>
  <c r="G12" i="32" s="1"/>
  <c r="J12" i="32" s="1"/>
  <c r="F27" i="32"/>
  <c r="H31" i="32"/>
  <c r="G31" i="32" s="1"/>
  <c r="J31" i="32" s="1"/>
  <c r="J23" i="1024"/>
  <c r="E33" i="1024"/>
  <c r="H23" i="1024"/>
  <c r="G23" i="1024" s="1"/>
  <c r="C30" i="2819"/>
  <c r="H30" i="2819" s="1"/>
  <c r="E29" i="32"/>
  <c r="G21" i="2316"/>
  <c r="G12" i="2316"/>
  <c r="I19" i="2316"/>
  <c r="H12" i="2316"/>
  <c r="E19" i="2316"/>
  <c r="F19" i="2316"/>
  <c r="I77" i="2819"/>
  <c r="C75" i="2819"/>
  <c r="I33" i="2819"/>
  <c r="H27" i="32"/>
  <c r="G27" i="32" s="1"/>
  <c r="H9" i="513"/>
  <c r="H10" i="513" s="1"/>
  <c r="I61" i="2819"/>
  <c r="E60" i="1024"/>
  <c r="J37" i="1024"/>
  <c r="H37" i="1024"/>
  <c r="G37" i="1024" s="1"/>
  <c r="F87" i="1024"/>
  <c r="J72" i="1024"/>
  <c r="I29" i="2819"/>
  <c r="I26" i="2819" l="1"/>
  <c r="H62" i="2819"/>
  <c r="H69" i="2819" s="1"/>
  <c r="I69" i="2819" s="1"/>
  <c r="G17" i="513"/>
  <c r="H17" i="513" s="1"/>
  <c r="H18" i="513" s="1"/>
  <c r="I102" i="1024"/>
  <c r="I118" i="1024" s="1"/>
  <c r="C24" i="2819"/>
  <c r="I24" i="2819" s="1"/>
  <c r="C31" i="2819"/>
  <c r="I31" i="2819" s="1"/>
  <c r="J29" i="2316"/>
  <c r="I62" i="1024"/>
  <c r="J90" i="1024"/>
  <c r="I34" i="2819"/>
  <c r="J28" i="32"/>
  <c r="I6" i="32"/>
  <c r="I6" i="2316"/>
  <c r="J11" i="2316"/>
  <c r="F62" i="1024"/>
  <c r="J99" i="1024"/>
  <c r="I30" i="2819"/>
  <c r="J88" i="1024"/>
  <c r="J66" i="1024"/>
  <c r="J89" i="1024"/>
  <c r="J100" i="1024"/>
  <c r="J101" i="1024"/>
  <c r="H53" i="2819"/>
  <c r="I53" i="2819" s="1"/>
  <c r="H100" i="1024"/>
  <c r="G100" i="1024" s="1"/>
  <c r="J87" i="1024"/>
  <c r="J11" i="32"/>
  <c r="F29" i="32"/>
  <c r="I29" i="32"/>
  <c r="J34" i="1024"/>
  <c r="J33" i="1024"/>
  <c r="J32" i="1024"/>
  <c r="H33" i="1024"/>
  <c r="G33" i="1024" s="1"/>
  <c r="J10" i="1024"/>
  <c r="J27" i="32"/>
  <c r="E40" i="32"/>
  <c r="C18" i="2819"/>
  <c r="H18" i="2819" s="1"/>
  <c r="G19" i="2316"/>
  <c r="J21" i="2316"/>
  <c r="E30" i="2316"/>
  <c r="H19" i="2316"/>
  <c r="F30" i="2316"/>
  <c r="I30" i="2316"/>
  <c r="J12" i="2316"/>
  <c r="I8" i="1024"/>
  <c r="J67" i="1024"/>
  <c r="H75" i="2819"/>
  <c r="H87" i="1024"/>
  <c r="G87" i="1024" s="1"/>
  <c r="E118" i="1024"/>
  <c r="E62" i="1024"/>
  <c r="J35" i="1024"/>
  <c r="J59" i="1024"/>
  <c r="J60" i="1024"/>
  <c r="H60" i="1024"/>
  <c r="G60" i="1024" s="1"/>
  <c r="J36" i="1024"/>
  <c r="J61" i="1024"/>
  <c r="J26" i="32"/>
  <c r="F102" i="1024"/>
  <c r="F118" i="1024" s="1"/>
  <c r="J86" i="1024"/>
  <c r="C45" i="2819"/>
  <c r="H21" i="2819"/>
  <c r="I21" i="2819" s="1"/>
  <c r="I62" i="2819" l="1"/>
  <c r="I120" i="1024"/>
  <c r="J20" i="2316"/>
  <c r="G20" i="513"/>
  <c r="F20" i="513" s="1"/>
  <c r="F23" i="513" s="1"/>
  <c r="I75" i="2819"/>
  <c r="I73" i="2819"/>
  <c r="F40" i="32"/>
  <c r="H40" i="32" s="1"/>
  <c r="G40" i="32" s="1"/>
  <c r="I18" i="2819"/>
  <c r="I40" i="32"/>
  <c r="H29" i="32"/>
  <c r="G29" i="32" s="1"/>
  <c r="J29" i="32" s="1"/>
  <c r="H42" i="2819"/>
  <c r="C42" i="2819"/>
  <c r="E44" i="32"/>
  <c r="I34" i="2316"/>
  <c r="G30" i="2316"/>
  <c r="E34" i="2316"/>
  <c r="H30" i="2316"/>
  <c r="J19" i="2316"/>
  <c r="F34" i="2316"/>
  <c r="F120" i="1024"/>
  <c r="J102" i="1024"/>
  <c r="H62" i="1024"/>
  <c r="G62" i="1024" s="1"/>
  <c r="E120" i="1024"/>
  <c r="J62" i="1024"/>
  <c r="H118" i="1024"/>
  <c r="G118" i="1024" s="1"/>
  <c r="H102" i="1024"/>
  <c r="G102" i="1024" s="1"/>
  <c r="F44" i="32"/>
  <c r="C58" i="2819"/>
  <c r="H45" i="2819"/>
  <c r="H58" i="2819" s="1"/>
  <c r="J41" i="32" l="1"/>
  <c r="J30" i="2316"/>
  <c r="G23" i="513"/>
  <c r="H23" i="513" s="1"/>
  <c r="H24" i="513" s="1"/>
  <c r="A27" i="513" s="1"/>
  <c r="I44" i="32"/>
  <c r="H71" i="2819"/>
  <c r="H76" i="2819" s="1"/>
  <c r="I45" i="2819"/>
  <c r="J40" i="32"/>
  <c r="E121" i="1024"/>
  <c r="H34" i="2316"/>
  <c r="G34" i="2316"/>
  <c r="I58" i="2819"/>
  <c r="F121" i="1024"/>
  <c r="H44" i="32"/>
  <c r="G44" i="32" s="1"/>
  <c r="C71" i="2819"/>
  <c r="I42" i="2819" l="1"/>
  <c r="J34" i="2316"/>
  <c r="J44" i="32"/>
  <c r="I121" i="1024"/>
  <c r="H77" i="2819"/>
  <c r="I71" i="2819"/>
  <c r="C76" i="2819"/>
  <c r="C77" i="28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janno</author>
    <author>maire</author>
  </authors>
  <commentList>
    <comment ref="C11" authorId="0" shapeId="0" xr:uid="{00000000-0006-0000-0800-000001000000}">
      <text>
        <r>
          <rPr>
            <sz val="10"/>
            <color indexed="81"/>
            <rFont val="Tahoma"/>
            <family val="2"/>
          </rPr>
          <t>Raha kassa ja pangas; nõudmiseni hoiused; paigutused rahaturufondidesse ja muudesse ülilikviidsetesse fondidesse</t>
        </r>
        <r>
          <rPr>
            <sz val="8"/>
            <color indexed="81"/>
            <rFont val="Tahoma"/>
            <family val="2"/>
            <charset val="186"/>
          </rPr>
          <t xml:space="preserve">
</t>
        </r>
      </text>
    </comment>
    <comment ref="C12" authorId="0" shapeId="0" xr:uid="{00000000-0006-0000-0800-000002000000}">
      <text>
        <r>
          <rPr>
            <sz val="10"/>
            <color indexed="81"/>
            <rFont val="Tahoma"/>
            <family val="2"/>
          </rPr>
          <t>Lühiajalise kauplemise eesmärgil hoitavad väärtpaberid (aktsiad, võlakirjad, obligatsioonid, fondi osakud jne.) ning kindla lunastustähtajaga väärtpaberid, mille lunastustähtaeg on 12 kuu jooksul bilansipäevast</t>
        </r>
        <r>
          <rPr>
            <sz val="8"/>
            <color indexed="81"/>
            <rFont val="Tahoma"/>
            <family val="2"/>
            <charset val="186"/>
          </rPr>
          <t xml:space="preserve">
</t>
        </r>
      </text>
    </comment>
    <comment ref="C13" authorId="0" shapeId="0" xr:uid="{00000000-0006-0000-0800-000003000000}">
      <text>
        <r>
          <rPr>
            <sz val="10"/>
            <color indexed="81"/>
            <rFont val="Tahoma"/>
            <family val="2"/>
          </rPr>
          <t>Lühiajal. nõuded ja tehtud ettem., liigitatuna põhiliste gruppide kaupa. Lisades avalikustatakse täiendav informatsioon nõuete kohta omanike, teiste grupi ettevõtete ja muude seotud osapoolte vastu</t>
        </r>
      </text>
    </comment>
    <comment ref="D14" authorId="0" shapeId="0" xr:uid="{00000000-0006-0000-0800-000004000000}">
      <text>
        <r>
          <rPr>
            <sz val="10"/>
            <color indexed="81"/>
            <rFont val="Tahoma"/>
            <family val="2"/>
          </rPr>
          <t>Nõuete brutoväärtus</t>
        </r>
        <r>
          <rPr>
            <sz val="8"/>
            <color indexed="81"/>
            <rFont val="Tahoma"/>
            <family val="2"/>
            <charset val="186"/>
          </rPr>
          <t xml:space="preserve">
</t>
        </r>
      </text>
    </comment>
    <comment ref="D15" authorId="0" shapeId="0" xr:uid="{00000000-0006-0000-0800-000005000000}">
      <text>
        <r>
          <rPr>
            <sz val="10"/>
            <color indexed="81"/>
            <rFont val="Tahoma"/>
            <family val="2"/>
          </rPr>
          <t>Eelmisel kirjel kajastatud nõuete väärtuse vähend allahindluste kajastamiseks</t>
        </r>
      </text>
    </comment>
    <comment ref="C23" authorId="0" shapeId="0" xr:uid="{00000000-0006-0000-0800-000006000000}">
      <text>
        <r>
          <rPr>
            <sz val="10"/>
            <color indexed="81"/>
            <rFont val="Tahoma"/>
            <family val="2"/>
          </rPr>
          <t xml:space="preserve">Varud vastavalt juhendi RTJ 4 definitsioonile  
</t>
        </r>
      </text>
    </comment>
    <comment ref="D24" authorId="0" shapeId="0" xr:uid="{00000000-0006-0000-0800-000007000000}">
      <text>
        <r>
          <rPr>
            <sz val="10"/>
            <color indexed="81"/>
            <rFont val="Tahoma"/>
            <family val="2"/>
          </rPr>
          <t>Toore või materjal, mida kasutatakse sisendina tootmisprotsessi.</t>
        </r>
      </text>
    </comment>
    <comment ref="D25" authorId="0" shapeId="0" xr:uid="{00000000-0006-0000-0800-000008000000}">
      <text>
        <r>
          <rPr>
            <sz val="10"/>
            <color indexed="81"/>
            <rFont val="Tahoma"/>
            <family val="2"/>
          </rPr>
          <t>Toode või teenus, mis on bilansipäevaks tootmisprotsessis ning ei ole veel müügivalmis</t>
        </r>
        <r>
          <rPr>
            <sz val="8"/>
            <color indexed="81"/>
            <rFont val="Tahoma"/>
            <family val="2"/>
            <charset val="186"/>
          </rPr>
          <t xml:space="preserve">
</t>
        </r>
      </text>
    </comment>
    <comment ref="D26" authorId="0" shapeId="0" xr:uid="{00000000-0006-0000-0800-000009000000}">
      <text>
        <r>
          <rPr>
            <sz val="10"/>
            <color indexed="81"/>
            <rFont val="Tahoma"/>
            <family val="2"/>
          </rPr>
          <t>Ettevõtte poolt valmistatud müügiootel toode või teenus</t>
        </r>
      </text>
    </comment>
    <comment ref="D27" authorId="0" shapeId="0" xr:uid="{00000000-0006-0000-0800-00000A000000}">
      <text>
        <r>
          <rPr>
            <sz val="10"/>
            <color indexed="81"/>
            <rFont val="Tahoma"/>
            <family val="2"/>
          </rPr>
          <t>Edasimüügi eesmärgil ostetud tooted või teenused</t>
        </r>
        <r>
          <rPr>
            <sz val="8"/>
            <color indexed="81"/>
            <rFont val="Tahoma"/>
            <family val="2"/>
            <charset val="186"/>
          </rPr>
          <t xml:space="preserve">
</t>
        </r>
      </text>
    </comment>
    <comment ref="D28" authorId="0" shapeId="0" xr:uid="{00000000-0006-0000-0800-00000B000000}">
      <text>
        <r>
          <rPr>
            <sz val="10"/>
            <color indexed="81"/>
            <rFont val="Tahoma"/>
            <family val="2"/>
          </rPr>
          <t xml:space="preserve">Ettemaksed, mis on tehtud järgmisel perioodil omandatavate varude eest
</t>
        </r>
      </text>
    </comment>
    <comment ref="C29" authorId="1" shapeId="0" xr:uid="{00000000-0006-0000-0800-00000C000000}">
      <text>
        <r>
          <rPr>
            <b/>
            <sz val="8"/>
            <color indexed="81"/>
            <rFont val="Tahoma"/>
            <family val="2"/>
            <charset val="186"/>
          </rPr>
          <t>maire:</t>
        </r>
        <r>
          <rPr>
            <sz val="8"/>
            <color indexed="81"/>
            <rFont val="Tahoma"/>
            <family val="2"/>
            <charset val="186"/>
          </rPr>
          <t xml:space="preserve">
bioloogilised varad vastavalt RTJ 7 definitsioonile</t>
        </r>
      </text>
    </comment>
    <comment ref="C30" authorId="1" shapeId="0" xr:uid="{00000000-0006-0000-0800-00000D000000}">
      <text>
        <r>
          <rPr>
            <b/>
            <sz val="8"/>
            <color indexed="81"/>
            <rFont val="Tahoma"/>
            <family val="2"/>
            <charset val="186"/>
          </rPr>
          <t>maire:</t>
        </r>
        <r>
          <rPr>
            <sz val="8"/>
            <color indexed="81"/>
            <rFont val="Tahoma"/>
            <family val="2"/>
            <charset val="186"/>
          </rPr>
          <t xml:space="preserve">
materiaalse ja immateriaalse põhivara objektid, mis väga tõenäoliselt müüakse lähema 12 kuu jooksul. Bilansiline jääkmaksumus või õiglane väärtus, sõltuvalt sellest, kumb on madalam</t>
        </r>
      </text>
    </comment>
    <comment ref="C37" authorId="0" shapeId="0" xr:uid="{00000000-0006-0000-0800-00000E000000}">
      <text>
        <r>
          <rPr>
            <sz val="8"/>
            <color indexed="81"/>
            <rFont val="Tahoma"/>
            <family val="2"/>
          </rPr>
          <t>Finantsvarad, mida tõenäoliselt ei realiseerita lähema 12 kuu jooksul</t>
        </r>
        <r>
          <rPr>
            <sz val="8"/>
            <color indexed="81"/>
            <rFont val="Tahoma"/>
            <family val="2"/>
            <charset val="186"/>
          </rPr>
          <t xml:space="preserve">
</t>
        </r>
      </text>
    </comment>
    <comment ref="D38" authorId="0" shapeId="0" xr:uid="{00000000-0006-0000-0800-00000F000000}">
      <text>
        <r>
          <rPr>
            <sz val="10"/>
            <color indexed="81"/>
            <rFont val="Tahoma"/>
            <family val="2"/>
          </rPr>
          <t>Osalused tütarettevõtetes, v.a. edasimüügi eesmärgil (lähema 12 kuu jooksul) soetatud aktsiad ja osad (kajastatakse käibevara koosseisus) Ainult konsolideerimata aruannetes</t>
        </r>
      </text>
    </comment>
    <comment ref="D39" authorId="0" shapeId="0" xr:uid="{00000000-0006-0000-0800-000010000000}">
      <text>
        <r>
          <rPr>
            <sz val="10"/>
            <color indexed="81"/>
            <rFont val="Tahoma"/>
            <family val="2"/>
          </rPr>
          <t>Osalused sidusettevõtetes, v.a. edasimüügi eesmärgil (lähema 12 kuu jooksul) soetatud aktsiad ja osad (kajastatakse käibevara koosseisus). Konsolideeritud aruannetes-kap. osaluse meetod; konsolideerimata aruannetes-soetusmaksumus või õiglane väärtus või kap. osaluse meetod</t>
        </r>
      </text>
    </comment>
    <comment ref="D40" authorId="0" shapeId="0" xr:uid="{00000000-0006-0000-0800-000011000000}">
      <text>
        <r>
          <rPr>
            <sz val="10"/>
            <color indexed="81"/>
            <rFont val="Tahoma"/>
            <family val="2"/>
          </rPr>
          <t>Väärtpaberid (aktsiad, võlakirjad, obligatsioonid, fondi osakud jne.), mida tõenäoliselt ei müüda lähema 12 kuu jooksul (v.a. investeeringud tütar- ja sidusettevõtetesse) ning kindla lunastustähtajaga väärtpaberid, mille lunastustähtaeg on hiljem kui 12 kuud pärast bilansipäeva.</t>
        </r>
        <r>
          <rPr>
            <sz val="8"/>
            <color indexed="81"/>
            <rFont val="Tahoma"/>
            <family val="2"/>
            <charset val="186"/>
          </rPr>
          <t xml:space="preserve">
</t>
        </r>
      </text>
    </comment>
    <comment ref="D41" authorId="0" shapeId="0" xr:uid="{00000000-0006-0000-0800-000012000000}">
      <text>
        <r>
          <rPr>
            <sz val="10"/>
            <color indexed="81"/>
            <rFont val="Tahoma"/>
            <family val="2"/>
          </rPr>
          <t xml:space="preserve">Pikaajalised laenu- ja muud nõuded. Lisades avalikustatakse täiendav info nõuete kohta omanike, teiste grupi ettevõtete ja muud eseotud osapoolte vastu. Korrigeeritud soetusmaksumus
</t>
        </r>
      </text>
    </comment>
    <comment ref="C45" authorId="0" shapeId="0" xr:uid="{00000000-0006-0000-0800-000013000000}">
      <text>
        <r>
          <rPr>
            <sz val="10"/>
            <color indexed="81"/>
            <rFont val="Tahoma"/>
            <family val="2"/>
          </rPr>
          <t>Kinnisvarainvesteeringud (vastavalt RTJ 6 definitsioonile)</t>
        </r>
      </text>
    </comment>
    <comment ref="C46" authorId="1" shapeId="0" xr:uid="{00000000-0006-0000-0800-000014000000}">
      <text>
        <r>
          <rPr>
            <b/>
            <sz val="8"/>
            <color indexed="81"/>
            <rFont val="Tahoma"/>
            <family val="2"/>
            <charset val="186"/>
          </rPr>
          <t>maire:</t>
        </r>
        <r>
          <rPr>
            <sz val="8"/>
            <color indexed="81"/>
            <rFont val="Tahoma"/>
            <family val="2"/>
            <charset val="186"/>
          </rPr>
          <t xml:space="preserve">
Materiaalne põhivara vastavalt RTJ 5 definitsioonile</t>
        </r>
      </text>
    </comment>
    <comment ref="D47" authorId="0" shapeId="0" xr:uid="{00000000-0006-0000-0800-000015000000}">
      <text>
        <r>
          <rPr>
            <sz val="10"/>
            <color indexed="81"/>
            <rFont val="Tahoma"/>
            <family val="2"/>
          </rPr>
          <t>Maa, ehitised, rajatised, teed (v.a. kinnisvara-investeeringud vastavalt juhendi RTJ 6 definitsioonile)</t>
        </r>
      </text>
    </comment>
    <comment ref="D49" authorId="0" shapeId="0" xr:uid="{00000000-0006-0000-0800-000016000000}">
      <text>
        <r>
          <rPr>
            <sz val="10"/>
            <color indexed="81"/>
            <rFont val="Tahoma"/>
            <family val="2"/>
          </rPr>
          <t>Tootmisseadmed, transpordivahendid ja muud masinad ja seadmed</t>
        </r>
      </text>
    </comment>
    <comment ref="D50" authorId="0" shapeId="0" xr:uid="{00000000-0006-0000-0800-000017000000}">
      <text>
        <r>
          <rPr>
            <sz val="10"/>
            <color indexed="81"/>
            <rFont val="Tahoma"/>
            <family val="2"/>
          </rPr>
          <t>Inventar, mööbel, kontoritehnika</t>
        </r>
      </text>
    </comment>
    <comment ref="D51" authorId="0" shapeId="0" xr:uid="{00000000-0006-0000-0800-000018000000}">
      <text>
        <r>
          <rPr>
            <sz val="10"/>
            <color indexed="81"/>
            <rFont val="Tahoma"/>
            <family val="2"/>
          </rPr>
          <t>Eelmistel materiaalse põhivara kirjetel kajastatud soetusmaksumustelt arvestatud akumuleeritud kulum</t>
        </r>
        <r>
          <rPr>
            <sz val="8"/>
            <color indexed="81"/>
            <rFont val="Tahoma"/>
            <family val="2"/>
            <charset val="186"/>
          </rPr>
          <t xml:space="preserve">
</t>
        </r>
      </text>
    </comment>
    <comment ref="D52" authorId="0" shapeId="0" xr:uid="{00000000-0006-0000-0800-000019000000}">
      <text>
        <r>
          <rPr>
            <sz val="10"/>
            <color indexed="81"/>
            <rFont val="Tahoma"/>
            <family val="2"/>
          </rPr>
          <t>Lõpetamata materiaalse põhivara objektid ja põhivara eest tehtud ettemaksed</t>
        </r>
        <r>
          <rPr>
            <sz val="8"/>
            <color indexed="81"/>
            <rFont val="Tahoma"/>
            <family val="2"/>
          </rPr>
          <t xml:space="preserve"> </t>
        </r>
        <r>
          <rPr>
            <sz val="8"/>
            <color indexed="81"/>
            <rFont val="Tahoma"/>
            <family val="2"/>
            <charset val="186"/>
          </rPr>
          <t xml:space="preserve">
</t>
        </r>
      </text>
    </comment>
    <comment ref="C53" authorId="1" shapeId="0" xr:uid="{00000000-0006-0000-0800-00001A000000}">
      <text>
        <r>
          <rPr>
            <b/>
            <sz val="8"/>
            <color indexed="81"/>
            <rFont val="Tahoma"/>
            <family val="2"/>
            <charset val="186"/>
          </rPr>
          <t>maire:</t>
        </r>
        <r>
          <rPr>
            <sz val="8"/>
            <color indexed="81"/>
            <rFont val="Tahoma"/>
            <family val="2"/>
            <charset val="186"/>
          </rPr>
          <t xml:space="preserve">
bioloogilised varad vastavalt RTJ 7 definitsioonile
</t>
        </r>
      </text>
    </comment>
    <comment ref="C54" authorId="0" shapeId="0" xr:uid="{00000000-0006-0000-0800-00001B000000}">
      <text>
        <r>
          <rPr>
            <sz val="10"/>
            <color indexed="81"/>
            <rFont val="Tahoma"/>
            <family val="2"/>
          </rPr>
          <t xml:space="preserve">Immateriaalne põhivara vastavalt RTJ 5 definitsioonile
</t>
        </r>
      </text>
    </comment>
    <comment ref="D55" authorId="0" shapeId="0" xr:uid="{00000000-0006-0000-0800-00001C000000}">
      <text>
        <r>
          <rPr>
            <sz val="10"/>
            <color indexed="81"/>
            <rFont val="Tahoma"/>
            <family val="2"/>
          </rPr>
          <t>Äriühenduste käigus tekkinud positiivne või negatiivne firmaväärtus vastavalt juhendile RTJ 11</t>
        </r>
        <r>
          <rPr>
            <sz val="8"/>
            <color indexed="81"/>
            <rFont val="Tahoma"/>
            <family val="2"/>
            <charset val="186"/>
          </rPr>
          <t xml:space="preserve">
</t>
        </r>
      </text>
    </comment>
    <comment ref="D56" authorId="0" shapeId="0" xr:uid="{00000000-0006-0000-0800-00001D000000}">
      <text>
        <r>
          <rPr>
            <sz val="10"/>
            <color indexed="81"/>
            <rFont val="Tahoma"/>
            <family val="2"/>
          </rPr>
          <t xml:space="preserve">Ettevõtte siseselt loodud immateriaalsed varad, mis vastavad juhendi RTJ 5 arendusväljaminekute definitsioonile ja kapitaliseerimise kriteeriumitele
</t>
        </r>
      </text>
    </comment>
    <comment ref="D57" authorId="0" shapeId="0" xr:uid="{00000000-0006-0000-0800-00001E000000}">
      <text>
        <r>
          <rPr>
            <sz val="10"/>
            <color indexed="81"/>
            <rFont val="Tahoma"/>
            <family val="2"/>
          </rPr>
          <t>Ettevõtte väliselt soetatud immateriaalsed varad (sh. tarkvara litsentsid)</t>
        </r>
      </text>
    </comment>
    <comment ref="D58" authorId="0" shapeId="0" xr:uid="{00000000-0006-0000-0800-00001F000000}">
      <text>
        <r>
          <rPr>
            <sz val="10"/>
            <color indexed="81"/>
            <rFont val="Tahoma"/>
            <family val="2"/>
          </rPr>
          <t>Immateriaalse põhivara eest tehtud ettemaksed</t>
        </r>
      </text>
    </comment>
    <comment ref="C68" authorId="1" shapeId="0" xr:uid="{00000000-0006-0000-0800-000020000000}">
      <text>
        <r>
          <rPr>
            <b/>
            <sz val="8"/>
            <color indexed="81"/>
            <rFont val="Tahoma"/>
            <family val="2"/>
            <charset val="186"/>
          </rPr>
          <t>maire:</t>
        </r>
        <r>
          <rPr>
            <sz val="8"/>
            <color indexed="81"/>
            <rFont val="Tahoma"/>
            <family val="2"/>
            <charset val="186"/>
          </rPr>
          <t xml:space="preserve">
RTJ 3 ja RTJ 9</t>
        </r>
      </text>
    </comment>
    <comment ref="D69" authorId="0" shapeId="0" xr:uid="{00000000-0006-0000-0800-000021000000}">
      <text>
        <r>
          <rPr>
            <sz val="10"/>
            <color indexed="81"/>
            <rFont val="Tahoma"/>
            <family val="2"/>
          </rPr>
          <t xml:space="preserve">Lühiajalised (kuni 12 kuud) laenud, võlakirjad, arvelduskrediit ja muud finantseerimise eesmärgil tekkinud võlakohustused (tegelikult kasutatud summas, mitte eraldatud limiidi summas)
</t>
        </r>
      </text>
    </comment>
    <comment ref="D70" authorId="0" shapeId="0" xr:uid="{00000000-0006-0000-0800-000022000000}">
      <text>
        <r>
          <rPr>
            <sz val="10"/>
            <color indexed="81"/>
            <rFont val="Tahoma"/>
            <family val="2"/>
          </rPr>
          <t>Pikaajaliste laenude ja kapitalirendikohustuste see osa, mis kuulub tagasimaksmisele lähema 12 kuu jooksul</t>
        </r>
      </text>
    </comment>
    <comment ref="D71" authorId="0" shapeId="0" xr:uid="{00000000-0006-0000-0800-000023000000}">
      <text>
        <r>
          <rPr>
            <sz val="10"/>
            <color indexed="81"/>
            <rFont val="Tahoma"/>
            <family val="2"/>
          </rPr>
          <t>Lühiajalised vahetusvõlakirjad, mida on võimalik konverteerida ettevõtte aktsiate või osade vastu</t>
        </r>
        <r>
          <rPr>
            <sz val="8"/>
            <color indexed="81"/>
            <rFont val="Tahoma"/>
            <family val="2"/>
            <charset val="186"/>
          </rPr>
          <t xml:space="preserve">
</t>
        </r>
      </text>
    </comment>
    <comment ref="C72" authorId="1" shapeId="0" xr:uid="{00000000-0006-0000-0800-000024000000}">
      <text>
        <r>
          <rPr>
            <b/>
            <sz val="8"/>
            <color indexed="81"/>
            <rFont val="Tahoma"/>
            <family val="2"/>
            <charset val="186"/>
          </rPr>
          <t>maire:</t>
        </r>
        <r>
          <rPr>
            <sz val="8"/>
            <color indexed="81"/>
            <rFont val="Tahoma"/>
            <family val="2"/>
            <charset val="186"/>
          </rPr>
          <t xml:space="preserve">
Lühiajalised võlad ja saadud ettemaksed, liigitatuna põhiliste gruppide kaupa. Lisades avalikustatakse täiendav informatsioon kohustuste kohat omanike, teiste grupi ettevõtete ja muude seotu osapoolte ees</t>
        </r>
      </text>
    </comment>
    <comment ref="C84" authorId="1" shapeId="0" xr:uid="{00000000-0006-0000-0800-000025000000}">
      <text>
        <r>
          <rPr>
            <b/>
            <sz val="8"/>
            <color indexed="81"/>
            <rFont val="Tahoma"/>
            <family val="2"/>
            <charset val="186"/>
          </rPr>
          <t>maire:</t>
        </r>
        <r>
          <rPr>
            <sz val="8"/>
            <color indexed="81"/>
            <rFont val="Tahoma"/>
            <family val="2"/>
            <charset val="186"/>
          </rPr>
          <t xml:space="preserve">
kulude sihtfinantseerimise käigus saadud toetused, mida ei ole veel tuluna kajastatud. Kulude sihtfinantseerimine- vastavalt tulude ja kulude vastavuse printsiibile</t>
        </r>
      </text>
    </comment>
    <comment ref="C85" authorId="1" shapeId="0" xr:uid="{00000000-0006-0000-0800-000026000000}">
      <text>
        <r>
          <rPr>
            <b/>
            <sz val="8"/>
            <color indexed="81"/>
            <rFont val="Tahoma"/>
            <family val="2"/>
            <charset val="186"/>
          </rPr>
          <t>maire:</t>
        </r>
        <r>
          <rPr>
            <sz val="8"/>
            <color indexed="81"/>
            <rFont val="Tahoma"/>
            <family val="2"/>
            <charset val="186"/>
          </rPr>
          <t xml:space="preserve">
Kohustused, mille realiseerumise aeg ja summa pole veel kindlad; realiseeruvad tõenäoliselt lähema 12 kuu jooksul või ettevõtte tavapärase äritsükli käigus (näit.garantiieraldised, rekonstrueerimiseraldised, eraldised kohtuvaidlustega kaasnevate võimalike kulude jaoks jne.)
Juhtkonna hinnang kõige tõenäolisema summa kohta, mis on vajalik eraldisega seotud kohustuste rahuldamiseks
</t>
        </r>
      </text>
    </comment>
    <comment ref="D92" authorId="0" shapeId="0" xr:uid="{00000000-0006-0000-0800-000027000000}">
      <text>
        <r>
          <rPr>
            <sz val="10"/>
            <color indexed="81"/>
            <rFont val="Tahoma"/>
            <family val="2"/>
          </rPr>
          <t>Pikaajaliste võlakohustuste (laenude, võlakirjade, kapitalirendikohustuste jne) see osa, mis kuulub tagasimaksmisele hiljem kui 12 kuu pärast (samade võlakohustuste lühiajalist osa kajastatakse kirjel “Pikaajaliste võla-kohustuste tagasimaksed järgmisel perioodil”)</t>
        </r>
      </text>
    </comment>
    <comment ref="D93" authorId="0" shapeId="0" xr:uid="{00000000-0006-0000-0800-000028000000}">
      <text>
        <r>
          <rPr>
            <sz val="10"/>
            <color indexed="81"/>
            <rFont val="Tahoma"/>
            <family val="2"/>
          </rPr>
          <t>Pikaajalised vahetusvõlakirjad, mida on võimalik konverteerida ettevõtte aktsiate või osade vastu</t>
        </r>
        <r>
          <rPr>
            <sz val="8"/>
            <color indexed="81"/>
            <rFont val="Tahoma"/>
            <family val="2"/>
            <charset val="186"/>
          </rPr>
          <t xml:space="preserve">
</t>
        </r>
      </text>
    </comment>
    <comment ref="C94" authorId="1" shapeId="0" xr:uid="{00000000-0006-0000-0800-000029000000}">
      <text>
        <r>
          <rPr>
            <b/>
            <sz val="8"/>
            <color indexed="81"/>
            <rFont val="Tahoma"/>
            <family val="2"/>
            <charset val="186"/>
          </rPr>
          <t>maire:</t>
        </r>
        <r>
          <rPr>
            <sz val="8"/>
            <color indexed="81"/>
            <rFont val="Tahoma"/>
            <family val="2"/>
            <charset val="186"/>
          </rPr>
          <t xml:space="preserve">
Muud kohustused, Lisades avalikustatakse täiendav informatsioon kohustuste kohta omanike, teiste grupi ettevõtete ja muude seotud osapoolte ees</t>
        </r>
      </text>
    </comment>
    <comment ref="D95" authorId="1" shapeId="0" xr:uid="{00000000-0006-0000-0800-00002A000000}">
      <text>
        <r>
          <rPr>
            <b/>
            <sz val="8"/>
            <color indexed="81"/>
            <rFont val="Tahoma"/>
            <family val="2"/>
            <charset val="186"/>
          </rPr>
          <t>maire:</t>
        </r>
        <r>
          <rPr>
            <sz val="8"/>
            <color indexed="81"/>
            <rFont val="Tahoma"/>
            <family val="2"/>
            <charset val="186"/>
          </rPr>
          <t xml:space="preserve">
Pikaajalised kohustused teiste sama kontserni ettevõtete ees (k.a. nn. “õdeettevõtted”); sh. saadud laenud ja tavapärase äritegevuse käigus tekkinud kohustused</t>
        </r>
      </text>
    </comment>
    <comment ref="C97" authorId="1" shapeId="0" xr:uid="{00000000-0006-0000-0800-00002B000000}">
      <text>
        <r>
          <rPr>
            <b/>
            <sz val="8"/>
            <color indexed="81"/>
            <rFont val="Tahoma"/>
            <family val="2"/>
            <charset val="186"/>
          </rPr>
          <t>maire:</t>
        </r>
        <r>
          <rPr>
            <sz val="8"/>
            <color indexed="81"/>
            <rFont val="Tahoma"/>
            <family val="2"/>
            <charset val="186"/>
          </rPr>
          <t xml:space="preserve">
Kohustused, mille realiseerumise aeg  ja summa pole kindlad; realiseeruvad tõenäoliselt hiljem kui 12 kuu jooksul bilansipäevast(näit. pensionieraldised, eraldised kohtuvaidlustega kaasnevate võimalike kulude jaoks jne.)</t>
        </r>
      </text>
    </comment>
    <comment ref="C98" authorId="0" shapeId="0" xr:uid="{00000000-0006-0000-0800-00002C000000}">
      <text>
        <r>
          <rPr>
            <sz val="10"/>
            <color indexed="81"/>
            <rFont val="Tahoma"/>
            <family val="2"/>
          </rPr>
          <t>Põhivara sihtfinantseerimise käigus saadud toetused, mida ei ole veel tuluna kajastatud</t>
        </r>
      </text>
    </comment>
    <comment ref="C107" authorId="1" shapeId="0" xr:uid="{00000000-0006-0000-0800-00002D000000}">
      <text>
        <r>
          <rPr>
            <b/>
            <sz val="8"/>
            <color indexed="81"/>
            <rFont val="Tahoma"/>
            <family val="2"/>
            <charset val="186"/>
          </rPr>
          <t>maire:</t>
        </r>
        <r>
          <rPr>
            <sz val="8"/>
            <color indexed="81"/>
            <rFont val="Tahoma"/>
            <family val="2"/>
            <charset val="186"/>
          </rPr>
          <t xml:space="preserve">
Bilansipäevaks emiteeritud ja registreerimiseks esitatud, kuid äriregistris veel registreeimata aktsiad või o sad. Juhul, kui bilansipäevaks on ka avaldus uute aktsiate registreerimiseks äriregistrile esitamata, kajastatakse selliste aktsiate eest saadud tasu bilansis kohustusena</t>
        </r>
      </text>
    </comment>
    <comment ref="C108" authorId="0" shapeId="0" xr:uid="{00000000-0006-0000-0800-00002E000000}">
      <text>
        <r>
          <rPr>
            <sz val="10"/>
            <color indexed="81"/>
            <rFont val="Tahoma"/>
            <family val="2"/>
          </rPr>
          <t>Aktsiate või osade emiteerimisel üle nimiväärtuse saadud tasu. Tehingutel omaaktsiatega aktsiate soetusmaksumuse ja müügihinna vahe;omaaktsiate kustutamisel aktsiate soetusmaksumuse ja nominaalväärtuse vahe;(miinus) aktsiatehingutega seotud otsekulud. Ühise kontrolli all olevate ettevõtete vahel toimuvate äriühenduste puhul – vahe soetusmaksumuse ja omandatud netovara bilansilise väärtuse vahel.</t>
        </r>
        <r>
          <rPr>
            <sz val="8"/>
            <color indexed="81"/>
            <rFont val="Tahoma"/>
            <family val="2"/>
            <charset val="186"/>
          </rPr>
          <t xml:space="preserve">
</t>
        </r>
      </text>
    </comment>
    <comment ref="C109" authorId="0" shapeId="0" xr:uid="{00000000-0006-0000-0800-00002F000000}">
      <text>
        <r>
          <rPr>
            <sz val="10"/>
            <color indexed="81"/>
            <rFont val="Tahoma"/>
            <family val="2"/>
          </rPr>
          <t xml:space="preserve">Ettevõtte valduses olevad (näiteks tagasiostetud) tema enda poolt eelnevalt emiteeritud aktsiad või osad
</t>
        </r>
      </text>
    </comment>
    <comment ref="C110" authorId="0" shapeId="0" xr:uid="{00000000-0006-0000-0800-000030000000}">
      <text>
        <r>
          <rPr>
            <sz val="10"/>
            <color indexed="81"/>
            <rFont val="Tahoma"/>
            <family val="2"/>
          </rPr>
          <t>Vastavalt äriseadustiku nõuetele moodustatud kohustuslik reservkapital</t>
        </r>
        <r>
          <rPr>
            <sz val="8"/>
            <color indexed="81"/>
            <rFont val="Tahoma"/>
            <family val="2"/>
            <charset val="186"/>
          </rPr>
          <t xml:space="preserve">
</t>
        </r>
      </text>
    </comment>
    <comment ref="C111" authorId="0" shapeId="0" xr:uid="{00000000-0006-0000-0800-000031000000}">
      <text>
        <r>
          <rPr>
            <sz val="10"/>
            <color indexed="81"/>
            <rFont val="Tahoma"/>
            <family val="2"/>
          </rPr>
          <t>Realiseerimata tulud ja kulud, mida vastavalt RT juhenditele ei kajastata kasumiaruandes (näiteks välismaal asuvate tütarettevõtete konsolideerimisel tekkiv valuutakursi vahede reserv vastavalt juhendile RTJ 11). Muudel eesmärkidel (näiteks selleks, et piirata vaba omakapitali hulka) moodustatud reservid.</t>
        </r>
        <r>
          <rPr>
            <sz val="8"/>
            <color indexed="81"/>
            <rFont val="Tahoma"/>
            <family val="2"/>
            <charset val="186"/>
          </rPr>
          <t xml:space="preserve">
</t>
        </r>
      </text>
    </comment>
    <comment ref="C112" authorId="0" shapeId="0" xr:uid="{00000000-0006-0000-0800-000032000000}">
      <text>
        <r>
          <rPr>
            <sz val="10"/>
            <color indexed="81"/>
            <rFont val="Tahoma"/>
            <family val="2"/>
          </rPr>
          <t xml:space="preserve">Eelmiste perioodide akumuleeritud kasum/kahjum, mida ei ole dividendidena välja makstud ega ettevõtte poolt muul eesmärgil kasutatud (näit. aktsiakapitali või reservide suurendamiseks).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janno</author>
  </authors>
  <commentList>
    <comment ref="C9" authorId="0" shapeId="0" xr:uid="{00000000-0006-0000-0900-000001000000}">
      <text>
        <r>
          <rPr>
            <sz val="10"/>
            <color indexed="81"/>
            <rFont val="Tahoma"/>
            <family val="2"/>
          </rPr>
          <t>Aruandeperioodil toodete, kaupade ja teenuste müügist saadud tulu (arvestatud vastavalt juhendile RTJ 10 “Tulu kajastamine”)</t>
        </r>
      </text>
    </comment>
    <comment ref="C10" authorId="0" shapeId="0" xr:uid="{00000000-0006-0000-0900-000002000000}">
      <text>
        <r>
          <rPr>
            <sz val="10"/>
            <color indexed="81"/>
            <rFont val="Tahoma"/>
            <family val="2"/>
          </rPr>
          <t>Ebaregulaarselt äritegevuse käigus tekkivad tulud, sh. kasum materiaalse ja immateriaalse põhivara ning kinnisvarainvesteeringute müügist; saadud trahvid ja viivised; netokasum valuutakursimuutustest nõuetelt ostjate vastu ja kohustustelt tarnijate ees (juhul, kui tulemuseks on netokahjum, kajastatakse see kirjel “Muud ärikulud”)</t>
        </r>
        <r>
          <rPr>
            <sz val="8"/>
            <color indexed="81"/>
            <rFont val="Tahoma"/>
            <family val="2"/>
            <charset val="186"/>
          </rPr>
          <t xml:space="preserve">
</t>
        </r>
      </text>
    </comment>
    <comment ref="C16" authorId="0" shapeId="0" xr:uid="{00000000-0006-0000-0900-000003000000}">
      <text>
        <r>
          <rPr>
            <sz val="10"/>
            <color indexed="81"/>
            <rFont val="Tahoma"/>
            <family val="2"/>
          </rPr>
          <t>Valmis- ja lõpetamata toodangu varude jääkide muutus, kusjuures jääkide vähenemist näidatakse kuluna ning jääkide suurenemist kulude vähendusena (“negatiivse kuluna”).</t>
        </r>
        <r>
          <rPr>
            <sz val="8"/>
            <color indexed="81"/>
            <rFont val="Tahoma"/>
            <family val="2"/>
            <charset val="186"/>
          </rPr>
          <t xml:space="preserve">
</t>
        </r>
      </text>
    </comment>
    <comment ref="C17" authorId="0" shapeId="0" xr:uid="{00000000-0006-0000-0900-000004000000}">
      <text>
        <r>
          <rPr>
            <sz val="10"/>
            <color indexed="81"/>
            <rFont val="Tahoma"/>
            <family val="2"/>
          </rPr>
          <t>Materjalid ja teenused, mida on kasutatud põhivara valmistamiseks ning mis on kajastatud mõnel teisel kasumiaruande kirjel kuluna, kajastatakse sellel kirjel kulude vähendusena (“negatiivse kuluna”)</t>
        </r>
        <r>
          <rPr>
            <sz val="8"/>
            <color indexed="81"/>
            <rFont val="Tahoma"/>
            <family val="2"/>
            <charset val="186"/>
          </rPr>
          <t xml:space="preserve">
</t>
        </r>
      </text>
    </comment>
    <comment ref="C18" authorId="0" shapeId="0" xr:uid="{00000000-0006-0000-0900-000005000000}">
      <text>
        <r>
          <rPr>
            <sz val="10"/>
            <color indexed="81"/>
            <rFont val="Tahoma"/>
            <family val="2"/>
          </rPr>
          <t>Otseselt põhitegevuse (näit. tootmis- või müügitegevuse) eesmärgil ostetud kaupade, toore, materjalide ja teenuste kulu.</t>
        </r>
        <r>
          <rPr>
            <sz val="8"/>
            <color indexed="81"/>
            <rFont val="Tahoma"/>
            <family val="2"/>
            <charset val="186"/>
          </rPr>
          <t xml:space="preserve">
</t>
        </r>
      </text>
    </comment>
    <comment ref="C19" authorId="0" shapeId="0" xr:uid="{00000000-0006-0000-0900-000006000000}">
      <text>
        <r>
          <rPr>
            <sz val="10"/>
            <color indexed="81"/>
            <rFont val="Tahoma"/>
            <family val="2"/>
          </rPr>
          <t>Administratiivsetel ja muudel põhitegevusega mitte otseselt seotud eesmärkidel ostetud teenuste ja abimaterjalide kulu (näit. raamatupidamisteenuste kulu, konsultatsioonikulud, kantseleikulud, reklaamikulud, kindlustus, asutamis- ja uurimiskulud, eraldiste moodustamisega seotud kulud, ebatõenäoliste nõuete allahindluskulu jne.)</t>
        </r>
        <r>
          <rPr>
            <sz val="8"/>
            <color indexed="81"/>
            <rFont val="Tahoma"/>
            <family val="2"/>
            <charset val="186"/>
          </rPr>
          <t xml:space="preserve">
</t>
        </r>
      </text>
    </comment>
    <comment ref="D21" authorId="0" shapeId="0" xr:uid="{00000000-0006-0000-0900-000007000000}">
      <text>
        <r>
          <rPr>
            <sz val="10"/>
            <color indexed="81"/>
            <rFont val="Tahoma"/>
            <family val="2"/>
          </rPr>
          <t xml:space="preserve">Aruandeperioodi eest arvestatud palgad, preemiad, puhkusetasud ja muud rahalised ja mitterahalised kompensatsioonid töövõtjatele, sõltumata sellest, kas need on välja makstud või mitte.
</t>
        </r>
      </text>
    </comment>
    <comment ref="D22" authorId="0" shapeId="0" xr:uid="{00000000-0006-0000-0900-000008000000}">
      <text>
        <r>
          <rPr>
            <sz val="10"/>
            <color indexed="81"/>
            <rFont val="Tahoma"/>
            <family val="2"/>
          </rPr>
          <t>Eelneval alakirjel loetletud tasudelt arvestatud sotsiaalmaks ja ettevõtte poolt tasutav töötuskindlustusmakse.</t>
        </r>
        <r>
          <rPr>
            <sz val="8"/>
            <color indexed="81"/>
            <rFont val="Tahoma"/>
            <family val="2"/>
            <charset val="186"/>
          </rPr>
          <t xml:space="preserve">
</t>
        </r>
      </text>
    </comment>
    <comment ref="D23" authorId="0" shapeId="0" xr:uid="{00000000-0006-0000-0900-000009000000}">
      <text>
        <r>
          <rPr>
            <sz val="10"/>
            <color indexed="81"/>
            <rFont val="Tahoma"/>
            <family val="2"/>
          </rPr>
          <t>Ettevõtte poolt tekkepõhiselt arvestatud kulu seoses väljamakstud või tulevikus väljamaksmisele kuuluvate pensionite ja teiste töösuhtejärgsete hüvitistega.</t>
        </r>
        <r>
          <rPr>
            <sz val="8"/>
            <color indexed="81"/>
            <rFont val="Tahoma"/>
            <family val="2"/>
            <charset val="186"/>
          </rPr>
          <t xml:space="preserve">
</t>
        </r>
      </text>
    </comment>
    <comment ref="C24" authorId="0" shapeId="0" xr:uid="{00000000-0006-0000-0900-00000A000000}">
      <text>
        <r>
          <rPr>
            <sz val="10"/>
            <color indexed="81"/>
            <rFont val="Tahoma"/>
            <family val="2"/>
          </rPr>
          <t>Materiaalselt ja immateriaalselt põhivaralt ja soetusmaksumuse meetodil kajastatavatelt kinnisvarainvesteeringutelt arvestatud amortisatsioonikulu ja väärtuse langusest (allahindlustest ja/või mahakandmistest) tekkinud kulu.</t>
        </r>
        <r>
          <rPr>
            <sz val="8"/>
            <color indexed="81"/>
            <rFont val="Tahoma"/>
            <family val="2"/>
            <charset val="186"/>
          </rPr>
          <t xml:space="preserve">
</t>
        </r>
      </text>
    </comment>
    <comment ref="C25" authorId="0" shapeId="0" xr:uid="{00000000-0006-0000-0900-00000B000000}">
      <text>
        <r>
          <rPr>
            <sz val="10"/>
            <color indexed="81"/>
            <rFont val="Tahoma"/>
            <family val="2"/>
          </rPr>
          <t xml:space="preserve">Ebaregulaarselt äritegevuse käigus tekkivad kulud, sh. kahjum materiaalse ja immateriaalse põhivara ning kinnisvarainvesteeringute müügist; trahvid ja viivised; netokahjum valuutakursimuutustest nõuetelt ostjate vastu ja kohustustelt tarnijate ees (juhul, kui tulemuseks on netokasum, kajastatakse see kirjel “Muud äritulud”)
</t>
        </r>
      </text>
    </comment>
    <comment ref="D33" authorId="0" shapeId="0" xr:uid="{00000000-0006-0000-0900-00000C000000}">
      <text>
        <r>
          <rPr>
            <sz val="10"/>
            <color indexed="81"/>
            <rFont val="Tahoma"/>
            <family val="2"/>
          </rPr>
          <t>Kasum/kahjum tütarettevõtete müügist ning kapitaliosaluse meetodil arvestatud kasum/kahjum</t>
        </r>
        <r>
          <rPr>
            <sz val="8"/>
            <color indexed="81"/>
            <rFont val="Tahoma"/>
            <family val="2"/>
            <charset val="186"/>
          </rPr>
          <t xml:space="preserve">
</t>
        </r>
      </text>
    </comment>
    <comment ref="D34" authorId="0" shapeId="0" xr:uid="{00000000-0006-0000-0900-00000D000000}">
      <text>
        <r>
          <rPr>
            <sz val="10"/>
            <color indexed="81"/>
            <rFont val="Tahoma"/>
            <family val="2"/>
          </rPr>
          <t>Kasum/kahjum sidusettevõtete müügist ning kapitaliosaluse meetodil arvestatud kasum/kahjum</t>
        </r>
        <r>
          <rPr>
            <sz val="8"/>
            <color indexed="81"/>
            <rFont val="Tahoma"/>
            <family val="2"/>
            <charset val="186"/>
          </rPr>
          <t xml:space="preserve">
</t>
        </r>
      </text>
    </comment>
    <comment ref="D35" authorId="0" shapeId="0" xr:uid="{00000000-0006-0000-0900-00000E000000}">
      <text>
        <r>
          <rPr>
            <sz val="10"/>
            <color indexed="81"/>
            <rFont val="Tahoma"/>
            <family val="2"/>
          </rPr>
          <t>Kasum/kahjum muudelt pikaajalistelt finantsinvesteeringutelt, sh. kasum/kahjum pikaajaliste finantsinvesteeringute müügist; intressi- ja dividenditulud pikaajalistelt finantsinvesteeringutelt; kasumid/kahjumid ümberhindlustest õiglasele väärtusele</t>
        </r>
        <r>
          <rPr>
            <sz val="8"/>
            <color indexed="81"/>
            <rFont val="Tahoma"/>
            <family val="2"/>
            <charset val="186"/>
          </rPr>
          <t xml:space="preserve">
</t>
        </r>
      </text>
    </comment>
    <comment ref="D36" authorId="0" shapeId="0" xr:uid="{00000000-0006-0000-0900-00000F000000}">
      <text>
        <r>
          <rPr>
            <sz val="10"/>
            <color indexed="81"/>
            <rFont val="Tahoma"/>
            <family val="2"/>
          </rPr>
          <t>Intressikulud laenudelt, võlakirjadelt, kapitalirendilepingutelt ja muudelt intressikandvatelt võlakohustustelt</t>
        </r>
        <r>
          <rPr>
            <sz val="8"/>
            <color indexed="81"/>
            <rFont val="Tahoma"/>
            <family val="2"/>
            <charset val="186"/>
          </rPr>
          <t xml:space="preserve">
</t>
        </r>
      </text>
    </comment>
    <comment ref="D37" authorId="0" shapeId="0" xr:uid="{00000000-0006-0000-0900-000010000000}">
      <text>
        <r>
          <rPr>
            <sz val="10"/>
            <color indexed="81"/>
            <rFont val="Tahoma"/>
            <family val="2"/>
          </rPr>
          <t>Kasum/kahjum finantseerimis- ja investeerimistegevusega seotud välisvaluutas fikseeritud nõuete ja kohustuste (näit. antud ja saadud laenud) valuutakursside muutustest</t>
        </r>
        <r>
          <rPr>
            <sz val="8"/>
            <color indexed="81"/>
            <rFont val="Tahoma"/>
            <family val="2"/>
            <charset val="186"/>
          </rPr>
          <t xml:space="preserve">
</t>
        </r>
      </text>
    </comment>
    <comment ref="D38" authorId="0" shapeId="0" xr:uid="{00000000-0006-0000-0900-000011000000}">
      <text>
        <r>
          <rPr>
            <sz val="10"/>
            <color indexed="81"/>
            <rFont val="Tahoma"/>
            <family val="2"/>
          </rPr>
          <t>Kasum/kahjum lühiajalistelt finantsinvesteeringutelt, sh. kasum/kahjum lühiajaliste finantsinvesteeringute müügist; intressi- ja dividenditulud lühiajalistelt finantsinvesteeringutelt; kasumid/kahjumid ümberhindlustest õiglasele väärtusele</t>
        </r>
      </text>
    </comment>
    <comment ref="C42" authorId="0" shapeId="0" xr:uid="{00000000-0006-0000-0900-000012000000}">
      <text>
        <r>
          <rPr>
            <sz val="10"/>
            <color indexed="81"/>
            <rFont val="Tahoma"/>
            <family val="2"/>
          </rPr>
          <t>Dividendide tulumaksu kulu (kajastatakse dividendide väljakuulutamise hetkel)</t>
        </r>
        <r>
          <rPr>
            <sz val="8"/>
            <color indexed="81"/>
            <rFont val="Tahoma"/>
            <family val="2"/>
            <charset val="186"/>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janno</author>
  </authors>
  <commentList>
    <comment ref="C9" authorId="0" shapeId="0" xr:uid="{00000000-0006-0000-0A00-000001000000}">
      <text>
        <r>
          <rPr>
            <sz val="10"/>
            <color indexed="81"/>
            <rFont val="Tahoma"/>
            <family val="2"/>
          </rPr>
          <t>Aruandeperioodil toodete, kaupade ja teenuste müügist saadud tulu (arvestatud vastavalt juhendile RTJ 10 “Tulu kajastamine”)</t>
        </r>
      </text>
    </comment>
    <comment ref="C10" authorId="0" shapeId="0" xr:uid="{00000000-0006-0000-0A00-000002000000}">
      <text>
        <r>
          <rPr>
            <sz val="10"/>
            <color indexed="81"/>
            <rFont val="Tahoma"/>
            <family val="2"/>
          </rPr>
          <t xml:space="preserve">Aruandeperioodil müüdud toodete, kaupade ja teenuste maksumus ning tootmiskaod ja muud sarnased tootmiskulud, mida ei lülitata müüdud toodete maksumusse. Müüdud toodangu (kaupade, teenuste) kulu arvestatakse samasugustest põhimõtetest ja kogustest lähtuvalt, nagu on arvestatud müügitulu.
</t>
        </r>
      </text>
    </comment>
    <comment ref="C14" authorId="0" shapeId="0" xr:uid="{00000000-0006-0000-0A00-000003000000}">
      <text>
        <r>
          <rPr>
            <sz val="10"/>
            <color indexed="81"/>
            <rFont val="Tahoma"/>
            <family val="2"/>
          </rPr>
          <t xml:space="preserve">Ettevõttes turustusfunktsiooni täitmiseks tehtud kulud (sh. turustusega tegeleva personali töötasud, turustusega seotud põhivara amortisatsioonikulu, turustuseesmärgil tehtud transpordikulu, reklaamikulu jne.) </t>
        </r>
        <r>
          <rPr>
            <sz val="8"/>
            <color indexed="81"/>
            <rFont val="Tahoma"/>
            <family val="2"/>
            <charset val="186"/>
          </rPr>
          <t xml:space="preserve">
</t>
        </r>
      </text>
    </comment>
    <comment ref="C15" authorId="0" shapeId="0" xr:uid="{00000000-0006-0000-0A00-000004000000}">
      <text>
        <r>
          <rPr>
            <sz val="10"/>
            <color indexed="81"/>
            <rFont val="Tahoma"/>
            <family val="2"/>
          </rPr>
          <t>Ettevõttes üldhaldusfunktsiooni täitmiseks tehtud kulud (sh. üldhaldus- ja juhtivpersonali töötasud, administratiivhoonete ja –seadmete amortisatsioonikulu, valdav osa konsultatsioonikuludest jne.)</t>
        </r>
      </text>
    </comment>
    <comment ref="C16" authorId="0" shapeId="0" xr:uid="{00000000-0006-0000-0A00-000005000000}">
      <text>
        <r>
          <rPr>
            <sz val="10"/>
            <color indexed="81"/>
            <rFont val="Tahoma"/>
            <family val="2"/>
          </rPr>
          <t>Ebaregulaarselt äritegevuse käigus tekkivad tulud, sh. kasum materiaalse ja immateriaalse põhivara ning kinnisvarainvesteeringute müügist; saadud trahvid ja viivised; netokasum valuutakursimuutustest nõuetelt ostjate vastu ja kohustustelt tarnijate ees (juhul, kui tulemuseks on netokahjum, kajastatakse see kirjel “Muud ärikulud”)</t>
        </r>
        <r>
          <rPr>
            <sz val="8"/>
            <color indexed="81"/>
            <rFont val="Tahoma"/>
            <family val="2"/>
            <charset val="186"/>
          </rPr>
          <t xml:space="preserve">
</t>
        </r>
      </text>
    </comment>
    <comment ref="C17" authorId="0" shapeId="0" xr:uid="{00000000-0006-0000-0A00-000006000000}">
      <text>
        <r>
          <rPr>
            <sz val="10"/>
            <color indexed="81"/>
            <rFont val="Tahoma"/>
            <family val="2"/>
          </rPr>
          <t xml:space="preserve">Ebaregulaarselt äritegevuse käigus tekkivad kulud, sh. kahjum materiaalse ja immateriaalse põhivara ning kinnisvarainvesteeringute müügist; trahvid ja viivised; netokahjum valuutakursimuutustest nõuetelt ostjate vastu ja kohustustelt tarnijate ees (juhul, kui tulemuseks on netokasum, kajastatakse see kirjel “Muud äritulud”)
</t>
        </r>
      </text>
    </comment>
    <comment ref="D23" authorId="0" shapeId="0" xr:uid="{00000000-0006-0000-0A00-000007000000}">
      <text>
        <r>
          <rPr>
            <sz val="10"/>
            <color indexed="81"/>
            <rFont val="Tahoma"/>
            <family val="2"/>
          </rPr>
          <t>Kasum/kahjum tütarettevõtete müügist ning kapitaliosaluse meetodil arvestatud kasum/kahjum</t>
        </r>
        <r>
          <rPr>
            <sz val="8"/>
            <color indexed="81"/>
            <rFont val="Tahoma"/>
            <family val="2"/>
            <charset val="186"/>
          </rPr>
          <t xml:space="preserve">
</t>
        </r>
      </text>
    </comment>
    <comment ref="D24" authorId="0" shapeId="0" xr:uid="{00000000-0006-0000-0A00-000008000000}">
      <text>
        <r>
          <rPr>
            <sz val="10"/>
            <color indexed="81"/>
            <rFont val="Tahoma"/>
            <family val="2"/>
          </rPr>
          <t>Kasum/kahjum sidusettevõtete müügist ning kapitaliosaluse meetodil arvestatud kasum/kahjum</t>
        </r>
        <r>
          <rPr>
            <sz val="8"/>
            <color indexed="81"/>
            <rFont val="Tahoma"/>
            <family val="2"/>
            <charset val="186"/>
          </rPr>
          <t xml:space="preserve">
</t>
        </r>
      </text>
    </comment>
    <comment ref="D25" authorId="0" shapeId="0" xr:uid="{00000000-0006-0000-0A00-000009000000}">
      <text>
        <r>
          <rPr>
            <sz val="10"/>
            <color indexed="81"/>
            <rFont val="Tahoma"/>
            <family val="2"/>
          </rPr>
          <t>Kasum/kahjum muudelt pikaajalistelt finantsinvesteeringutelt, sh. kasum/kahjum pikaajaliste finantsinvesteeringute müügist; intressi- ja dividenditulud pikaajalistelt finantsinvesteeringutelt; kasumid/kahjumid ümberhindlustest õiglasele väärtusele</t>
        </r>
        <r>
          <rPr>
            <sz val="8"/>
            <color indexed="81"/>
            <rFont val="Tahoma"/>
            <family val="2"/>
            <charset val="186"/>
          </rPr>
          <t xml:space="preserve">
</t>
        </r>
      </text>
    </comment>
    <comment ref="D26" authorId="0" shapeId="0" xr:uid="{00000000-0006-0000-0A00-00000A000000}">
      <text>
        <r>
          <rPr>
            <sz val="10"/>
            <color indexed="81"/>
            <rFont val="Tahoma"/>
            <family val="2"/>
          </rPr>
          <t>Intressikulud laenudelt, võlakirjadelt, kapitalirendilepingutelt ja muudelt intressikandvatelt võlakohustustelt</t>
        </r>
        <r>
          <rPr>
            <sz val="8"/>
            <color indexed="81"/>
            <rFont val="Tahoma"/>
            <family val="2"/>
            <charset val="186"/>
          </rPr>
          <t xml:space="preserve">
</t>
        </r>
      </text>
    </comment>
    <comment ref="D27" authorId="0" shapeId="0" xr:uid="{00000000-0006-0000-0A00-00000B000000}">
      <text>
        <r>
          <rPr>
            <sz val="10"/>
            <color indexed="81"/>
            <rFont val="Tahoma"/>
            <family val="2"/>
          </rPr>
          <t>Kasum/kahjum finantseerimis- ja investeerimistegevusega seotud välisvaluutas fikseeritud nõuete ja kohustuste (näit. antud ja saadud laenud) valuutakursside muutustest</t>
        </r>
        <r>
          <rPr>
            <sz val="8"/>
            <color indexed="81"/>
            <rFont val="Tahoma"/>
            <family val="2"/>
            <charset val="186"/>
          </rPr>
          <t xml:space="preserve">
</t>
        </r>
      </text>
    </comment>
    <comment ref="D28" authorId="0" shapeId="0" xr:uid="{00000000-0006-0000-0A00-00000C000000}">
      <text>
        <r>
          <rPr>
            <sz val="10"/>
            <color indexed="81"/>
            <rFont val="Tahoma"/>
            <family val="2"/>
          </rPr>
          <t>Kasum/kahjum lühiajalistelt finantsinvesteeringutelt, sh. kasum/kahjum lühiajaliste finantsinvesteeringute müügist; intressi- ja dividenditulud lühiajalistelt finantsinvesteeringutelt; kasumid/kahjumid ümberhindlustest õiglasele väärtusele</t>
        </r>
      </text>
    </comment>
    <comment ref="C32" authorId="0" shapeId="0" xr:uid="{00000000-0006-0000-0A00-00000D000000}">
      <text>
        <r>
          <rPr>
            <sz val="10"/>
            <color indexed="81"/>
            <rFont val="Tahoma"/>
            <family val="2"/>
          </rPr>
          <t>Dividendide tulumaksu kulu (kajastatakse dividendide väljakuulutamise hetkel)</t>
        </r>
        <r>
          <rPr>
            <sz val="8"/>
            <color indexed="81"/>
            <rFont val="Tahoma"/>
            <family val="2"/>
            <charset val="186"/>
          </rPr>
          <t xml:space="preserve">
</t>
        </r>
      </text>
    </comment>
  </commentList>
</comments>
</file>

<file path=xl/sharedStrings.xml><?xml version="1.0" encoding="utf-8"?>
<sst xmlns="http://schemas.openxmlformats.org/spreadsheetml/2006/main" count="378" uniqueCount="301">
  <si>
    <t>Registreerimata aktsia- või osakapital</t>
  </si>
  <si>
    <t>TOTAL LIABILITIES</t>
  </si>
  <si>
    <t>OWNER'S EQUITY</t>
  </si>
  <si>
    <t>Retained earnings</t>
  </si>
  <si>
    <t>Raha ja pangakontod</t>
  </si>
  <si>
    <t>Kokku</t>
  </si>
  <si>
    <t>Muud lühiajalised nõuded</t>
  </si>
  <si>
    <t>Maksuvõlad</t>
  </si>
  <si>
    <t>Võlad töövõtjatele</t>
  </si>
  <si>
    <t>Muud äritulud</t>
  </si>
  <si>
    <t>Tööjõukulud</t>
  </si>
  <si>
    <t>Muud ärikulud</t>
  </si>
  <si>
    <t>Tulumaks</t>
  </si>
  <si>
    <t xml:space="preserve"> </t>
  </si>
  <si>
    <t>Tooraine ja materjal</t>
  </si>
  <si>
    <t>Lõpetamata toodang</t>
  </si>
  <si>
    <t>Ettemaksed immateriaalsed põhivara eest</t>
  </si>
  <si>
    <t>PÕHIVARA KOKKU</t>
  </si>
  <si>
    <t>AKTIVA KOKKU</t>
  </si>
  <si>
    <t>LIABILITIES AND OWNER'S EQUITY</t>
  </si>
  <si>
    <t>PASSIVA</t>
  </si>
  <si>
    <t>Unsecured debt</t>
  </si>
  <si>
    <t>Convertible debt</t>
  </si>
  <si>
    <t>Current portion of long- term debt</t>
  </si>
  <si>
    <t>Customer advances for goods and services</t>
  </si>
  <si>
    <t>Supplier payables</t>
  </si>
  <si>
    <t>Other payables</t>
  </si>
  <si>
    <t>Payables to subsidiary or parent companies</t>
  </si>
  <si>
    <t>Payables to associated companies</t>
  </si>
  <si>
    <t>Taxes payable</t>
  </si>
  <si>
    <t>Accrued expenses</t>
  </si>
  <si>
    <t>Sidusettevõtjate aktsiad või osad</t>
  </si>
  <si>
    <t>Muud aktsiad ja väärtpaberid</t>
  </si>
  <si>
    <t>Muu materiaalne põhivara (soetusmaksumuses)</t>
  </si>
  <si>
    <t>Ettemaksed teenuste eest (+/-)</t>
  </si>
  <si>
    <t>Sihtfinantseerimine (+/-)</t>
  </si>
  <si>
    <t>Maksude ettemaksed ja tagasinõuded</t>
  </si>
  <si>
    <t>Inventories</t>
  </si>
  <si>
    <t>NET PROFIT (LOSS) FOR THE YEAR</t>
  </si>
  <si>
    <t>Cost of goods sold</t>
  </si>
  <si>
    <t>GROSS PROFIT (LOSS)</t>
  </si>
  <si>
    <t>Marketing espenses</t>
  </si>
  <si>
    <t>Administration and general expenses</t>
  </si>
  <si>
    <t>Other income</t>
  </si>
  <si>
    <t>OPERATING PROFIT(LOSS)</t>
  </si>
  <si>
    <t>Lühiajalised eraldised (+/-)</t>
  </si>
  <si>
    <t xml:space="preserve">Aktsiakapital või osakapital nimiväärtuses  </t>
  </si>
  <si>
    <t>Müügiks ostetud kaubad (teenused)</t>
  </si>
  <si>
    <t>Müügitulu</t>
  </si>
  <si>
    <t>Kapitaliseeritud väljaminekud oma tarbeks põhivara valmistamisel</t>
  </si>
  <si>
    <t>Põhivara kulum ja väärtuse langus</t>
  </si>
  <si>
    <t>finantstulud (-kulud) tütarettevõtjate aktsiatelt ja osadelt</t>
  </si>
  <si>
    <t>finantstulud (-kulud) sidusettevõtjate aktsiatelt ja osadelt</t>
  </si>
  <si>
    <t>finantstulud (-kulud) muudelt pikaajalistelt finantsinvesteeringutelt</t>
  </si>
  <si>
    <t>kasum (kahjum) valuutakursi muutusest</t>
  </si>
  <si>
    <t>muud finantstulud (-kulud)</t>
  </si>
  <si>
    <t>Maa (soetusmaksumuses)</t>
  </si>
  <si>
    <t>Valmistoodang</t>
  </si>
  <si>
    <t>ASSETS</t>
  </si>
  <si>
    <t>Cash and bank</t>
  </si>
  <si>
    <t>Customer receivables</t>
  </si>
  <si>
    <t>Masinad ja seadmed ( soetusmaksumuses)</t>
  </si>
  <si>
    <t>Other equipment and fixtures (gross carrying amount)</t>
  </si>
  <si>
    <t>muutus</t>
  </si>
  <si>
    <t>Realiseerumata kursivahe</t>
  </si>
  <si>
    <t>Põhivara akumuleeritud kulum ( miinus )</t>
  </si>
  <si>
    <t>Lõpetamata põhivara ja ettemaksed põhivara eest</t>
  </si>
  <si>
    <t>Kinnisvarainvesteeringud</t>
  </si>
  <si>
    <t>Firmaväärtus (sh neg firmaväärtus miinusmärgiga)</t>
  </si>
  <si>
    <t>Lühiajalised laenud ja võlakirjad</t>
  </si>
  <si>
    <t>TOTAL NONCURRENT ASSETS</t>
  </si>
  <si>
    <t>TOTAL ASSETS</t>
  </si>
  <si>
    <t>CURRENT LIABILITIES</t>
  </si>
  <si>
    <t>Short - term loans and notes</t>
  </si>
  <si>
    <t>NONCURRENT LIABILITIES</t>
  </si>
  <si>
    <t>Long- term liabilities</t>
  </si>
  <si>
    <t>TOTAL NONCURRENT LIABILITIES</t>
  </si>
  <si>
    <t>Võlad tarnijatele</t>
  </si>
  <si>
    <t>Kohustuslik reservkapital</t>
  </si>
  <si>
    <t>Eelmiste perioodide jaotamata kasum (kahjum)</t>
  </si>
  <si>
    <t>Muud reservid</t>
  </si>
  <si>
    <t>Ülekurss (aazhio)</t>
  </si>
  <si>
    <t>Oma aktsiad või osad ( miinus )</t>
  </si>
  <si>
    <t>korrig</t>
  </si>
  <si>
    <t>Aktsia-kapital</t>
  </si>
  <si>
    <t>Kohustus-lik reserv-kapital</t>
  </si>
  <si>
    <t>Ümber- hindluse reserv</t>
  </si>
  <si>
    <t>Eelm. per-de jaotamata kasum</t>
  </si>
  <si>
    <t>Aruande-aasta kasum</t>
  </si>
  <si>
    <t>Fondiemissioon</t>
  </si>
  <si>
    <t>Reservi suurendamine</t>
  </si>
  <si>
    <t>Eelmise perioodi kasum</t>
  </si>
  <si>
    <t>Algsaldode korrigeerimine</t>
  </si>
  <si>
    <t>Lühiajalised eraldised</t>
  </si>
  <si>
    <t>TOTAL CURRENT LIABILITIES</t>
  </si>
  <si>
    <t>Nonconvertible debt</t>
  </si>
  <si>
    <t>Other long- term payables</t>
  </si>
  <si>
    <t>Muud pikaajalised võlad</t>
  </si>
  <si>
    <t>Materiaalne põhivara</t>
  </si>
  <si>
    <t>Land and buildings (gross carrying amount)</t>
  </si>
  <si>
    <t>Mitmesugused võlad (+/-)</t>
  </si>
  <si>
    <t>Provisions</t>
  </si>
  <si>
    <t>Pikaajalised eraldised</t>
  </si>
  <si>
    <t>OMAKAPITAL</t>
  </si>
  <si>
    <t>Share capital (par value)</t>
  </si>
  <si>
    <t>Paid- in capital over/under par</t>
  </si>
  <si>
    <t>Donated capital</t>
  </si>
  <si>
    <t>Makstud dividendid</t>
  </si>
  <si>
    <t>Ehitised</t>
  </si>
  <si>
    <t>Kasumiaruande kasumi ja bilansi kasumi erinevus</t>
  </si>
  <si>
    <t>Intangible assets</t>
  </si>
  <si>
    <t>KOKKU RAHAVOOD INVESTEERIMISTEGEVUSEST</t>
  </si>
  <si>
    <t>KOKKU RAHAVOOD ÄRITEGEVUSEST</t>
  </si>
  <si>
    <t>RAHAVOOD KOKKU</t>
  </si>
  <si>
    <t>RAHA JA RAHA EKVIVALENDID PERIOODI ALGUSES</t>
  </si>
  <si>
    <t>RAHA JA RAHA EKVIVALENTIDE MUUTUS</t>
  </si>
  <si>
    <t>Viitlaekumised (+/-)</t>
  </si>
  <si>
    <t>Korrigeerimised (+/-):</t>
  </si>
  <si>
    <t>Ärikasum</t>
  </si>
  <si>
    <t>Kapitalirendi põhiosa tagasimaksed</t>
  </si>
  <si>
    <t>Aktsiate emiteerimine</t>
  </si>
  <si>
    <t>Omaaktsiate tagasiostmine</t>
  </si>
  <si>
    <t>FINANTSTULUD JA -KULUD</t>
  </si>
  <si>
    <t>KASUM (KAHJUM) ENNE TULUMAKSUSTAMIST</t>
  </si>
  <si>
    <t>Aktiva ja passiva erinevus</t>
  </si>
  <si>
    <t>Noncurrent physical assets</t>
  </si>
  <si>
    <t>Net profit (loss) for the financial year</t>
  </si>
  <si>
    <t>Aruandeaasta kasum ( kahjum )</t>
  </si>
  <si>
    <t>TOTAL OWNER'S EQUITY</t>
  </si>
  <si>
    <t xml:space="preserve">KOKKU OMAKAPITAL </t>
  </si>
  <si>
    <t>Muud finantstulud (kulud)</t>
  </si>
  <si>
    <t>Valmis- ja lõpetamata toodangu varude jääkide muutus</t>
  </si>
  <si>
    <t>ÄRITULUD KOKKU</t>
  </si>
  <si>
    <t>ÄRIKULUD</t>
  </si>
  <si>
    <t>Kaubad, toore, materjal ja teenused</t>
  </si>
  <si>
    <t>Mitmesugused tegevuskulud</t>
  </si>
  <si>
    <t>palgakulu</t>
  </si>
  <si>
    <t>sotsiaalmaksud</t>
  </si>
  <si>
    <t>pensionikulu</t>
  </si>
  <si>
    <t>ÄRIKULUD KOKKU</t>
  </si>
  <si>
    <t>ÄRIKASUM (-KAHJUM)</t>
  </si>
  <si>
    <t>intressikulud</t>
  </si>
  <si>
    <t>ARUANDEAASTA PUHASKASUM (-KAHJUM)</t>
  </si>
  <si>
    <t>BRUTOKASUM (-KAHJUM)</t>
  </si>
  <si>
    <t>Mandatory legal reserve</t>
  </si>
  <si>
    <t>Other seserves (detailed)</t>
  </si>
  <si>
    <t>RAHA JA RAHA EKVIVALENDID PERIOODI LÕPUS</t>
  </si>
  <si>
    <t>PASSIVA KOKKU</t>
  </si>
  <si>
    <t>Notes receivable</t>
  </si>
  <si>
    <t>Accumulated depreciation (minus)</t>
  </si>
  <si>
    <t>Construction in progress</t>
  </si>
  <si>
    <t>Immateriaalne põhivara</t>
  </si>
  <si>
    <t>Development costs</t>
  </si>
  <si>
    <t>Pikaajalised finantsinvesteeringud</t>
  </si>
  <si>
    <t>Varud</t>
  </si>
  <si>
    <t>Raw materials</t>
  </si>
  <si>
    <t>Work- in- progress</t>
  </si>
  <si>
    <t>Finished goods</t>
  </si>
  <si>
    <t>Merchandise for resale</t>
  </si>
  <si>
    <t>Prepayments to suppliers</t>
  </si>
  <si>
    <t>KÄIBEVARA KOKKU</t>
  </si>
  <si>
    <t>PÕHIVARA</t>
  </si>
  <si>
    <t>Shares of subsidiary companies</t>
  </si>
  <si>
    <t>Tütarettevõtete aktsiad või osad</t>
  </si>
  <si>
    <t>Shares of associated companies</t>
  </si>
  <si>
    <t>Other shares and securities</t>
  </si>
  <si>
    <t>Miscellaneous long- term receivables</t>
  </si>
  <si>
    <t>Arvelduskrediidi jäägi muutus</t>
  </si>
  <si>
    <t>Järeldus:</t>
  </si>
  <si>
    <t>RAHAVOOD ÄRITEGEVUSEST</t>
  </si>
  <si>
    <t>Nõuded ostjate vastu (+/-)</t>
  </si>
  <si>
    <t>Maksuvõlad (+/-)</t>
  </si>
  <si>
    <t>Ostjate ettemaksed (+/-)</t>
  </si>
  <si>
    <t>Viitvõlad (+/-)</t>
  </si>
  <si>
    <t>INVESTEERIMISTEGEVUSE RAHAVOOD</t>
  </si>
  <si>
    <t>FINANTSEERIMISTEGEVUSE RAHAVOOD</t>
  </si>
  <si>
    <t>KASUMIARUANNE SKEEM 1</t>
  </si>
  <si>
    <t xml:space="preserve">KASUMIARUANNE SKEEM 2 </t>
  </si>
  <si>
    <t>REVENUE</t>
  </si>
  <si>
    <t>Net sales</t>
  </si>
  <si>
    <t>Other revenue</t>
  </si>
  <si>
    <t>TOTAL REVENUE</t>
  </si>
  <si>
    <t>EXPENSES</t>
  </si>
  <si>
    <t>Materials, consumables and supplies</t>
  </si>
  <si>
    <t>Other operating expenses</t>
  </si>
  <si>
    <t>Personnel expenses</t>
  </si>
  <si>
    <t>wages and salaries</t>
  </si>
  <si>
    <t>social security and other costs</t>
  </si>
  <si>
    <t>pension expense</t>
  </si>
  <si>
    <t>Depreciation</t>
  </si>
  <si>
    <t>Other expenses</t>
  </si>
  <si>
    <t>TOTAL EXPENSES</t>
  </si>
  <si>
    <t>OPERATING PROFIT (LOSS)</t>
  </si>
  <si>
    <t>FINANCIAL INCOME</t>
  </si>
  <si>
    <t>income from subsidiary companies</t>
  </si>
  <si>
    <t>income from asociated companies</t>
  </si>
  <si>
    <t>income from other noncurrent financial investments</t>
  </si>
  <si>
    <t>foreign exchange gain</t>
  </si>
  <si>
    <t>other interest and similar income</t>
  </si>
  <si>
    <t>PROFIT (LOSS) FROM NORMAL OPERATIONS</t>
  </si>
  <si>
    <t>Provision for taxes</t>
  </si>
  <si>
    <t>TOTAL LIABILITIES AND OWNER'S EQUITY</t>
  </si>
  <si>
    <t>ÄRITULUD</t>
  </si>
  <si>
    <t>Materiaalse ja immateriaalse põhivara kulum ja väärtuse langus</t>
  </si>
  <si>
    <t>Kasum (kahjum) põhivara müügist, mahakandmisest</t>
  </si>
  <si>
    <t>Maksude ettemaksed ja tagasinõuded (+/-)</t>
  </si>
  <si>
    <t>Mitmesugused nõuded (+/-)</t>
  </si>
  <si>
    <t>Varude muutus</t>
  </si>
  <si>
    <t>Äritegevusega seotud nõuete ja ettemaksete muutus</t>
  </si>
  <si>
    <t>Võlgnevus tarnijatele (+/-)</t>
  </si>
  <si>
    <t>Purchased concessions, franchises, patents, licenses etc.</t>
  </si>
  <si>
    <t>Goodwill</t>
  </si>
  <si>
    <t>Prepayments for intangible assets</t>
  </si>
  <si>
    <t>TOTAL CURRENT ASSETS</t>
  </si>
  <si>
    <t>NONCURRENT ASSETS</t>
  </si>
  <si>
    <t>Long- term financial assets</t>
  </si>
  <si>
    <t>Makstud intressid (-)</t>
  </si>
  <si>
    <t>Makstud ettevõtte tulumaks (-)</t>
  </si>
  <si>
    <t>Materiaalse ja immateriaalse põhivara soetamine</t>
  </si>
  <si>
    <t>Materiaalse ja immateriaalse põhivara müük</t>
  </si>
  <si>
    <t>Tütarettevõtete soetus</t>
  </si>
  <si>
    <t>Tütarettevõtete müük</t>
  </si>
  <si>
    <t>Sidusettevõtete soetus</t>
  </si>
  <si>
    <t>Sidusettevõtete müük</t>
  </si>
  <si>
    <t>Muude finantsinvesteeringute soetus</t>
  </si>
  <si>
    <t>Muude finantsinvesteeringute müük</t>
  </si>
  <si>
    <t>Antud laenud</t>
  </si>
  <si>
    <t>Antud laenude tagasimaksed</t>
  </si>
  <si>
    <t>Saadud dividendid</t>
  </si>
  <si>
    <t>Saadud laenud</t>
  </si>
  <si>
    <t>Laenude tagasimaksed</t>
  </si>
  <si>
    <t>Saadud intressid</t>
  </si>
  <si>
    <t>Ülekurss</t>
  </si>
  <si>
    <t>Aruandeaasta kasum</t>
  </si>
  <si>
    <t>peida</t>
  </si>
  <si>
    <t>KOKKU RAHAVOOD FINANTSEERIMISTEGEVUSEST</t>
  </si>
  <si>
    <t>Lühiajalised finantsinvesteeringud</t>
  </si>
  <si>
    <t>Nõuded ja ettemaksed</t>
  </si>
  <si>
    <t xml:space="preserve">     Ebatõenäoliselt laekuvad arved (miinus)</t>
  </si>
  <si>
    <t>Tellijatelt saadaolevad summad (valmidusastme meetod)</t>
  </si>
  <si>
    <t xml:space="preserve">     sh. nõuded emaettevõtja ja teiste konsolideerimsigr. ettevõtete vastu</t>
  </si>
  <si>
    <t xml:space="preserve">     sh. intressid</t>
  </si>
  <si>
    <t xml:space="preserve">     sh. muud viitlaekumised</t>
  </si>
  <si>
    <t>Ettemaksed teenuste eest</t>
  </si>
  <si>
    <t>Ettemaksed varude eest</t>
  </si>
  <si>
    <t>Bioloogilised varad</t>
  </si>
  <si>
    <t>Müügiootel põhivara</t>
  </si>
  <si>
    <t xml:space="preserve">Pikaajalised nõuded </t>
  </si>
  <si>
    <t xml:space="preserve">     sh. nõuded sidusettevõtte vastu</t>
  </si>
  <si>
    <t xml:space="preserve">     sh. nõuded aktsionäride vastu</t>
  </si>
  <si>
    <t xml:space="preserve">     sh. muud nõuded</t>
  </si>
  <si>
    <t>Arendusväljaminekud</t>
  </si>
  <si>
    <t>Müüdud toodangu (kaupade, teenuste) kulu</t>
  </si>
  <si>
    <t>Muu immateriaalne põhivara</t>
  </si>
  <si>
    <t>Võlad ja ettemaksed</t>
  </si>
  <si>
    <t>Muud võlad</t>
  </si>
  <si>
    <t xml:space="preserve">     sh. võlad sidusettevõtetele</t>
  </si>
  <si>
    <t xml:space="preserve">     sh. võlad aktsionäride ees</t>
  </si>
  <si>
    <t xml:space="preserve">     sh. dividendivõlad</t>
  </si>
  <si>
    <t xml:space="preserve">     sh.intressivõlad</t>
  </si>
  <si>
    <t xml:space="preserve">    sh. tellijatele võlgnetavad summad</t>
  </si>
  <si>
    <t xml:space="preserve">     sh. muud võlad</t>
  </si>
  <si>
    <t>Saadud ettemaksed</t>
  </si>
  <si>
    <t>Sihtfinantseerimine</t>
  </si>
  <si>
    <t xml:space="preserve">     sh. võlad sidusettevõtetele ja teiste konsolideerimisgrupi ettevõtete ees</t>
  </si>
  <si>
    <t>Plant and equipment (gross carrying amount)</t>
  </si>
  <si>
    <t>Turustuskulud</t>
  </si>
  <si>
    <t>Üldhalduskulud</t>
  </si>
  <si>
    <t xml:space="preserve">    AKTIVA</t>
  </si>
  <si>
    <t>CURRENT ASSETS</t>
  </si>
  <si>
    <t>KÄIBEVARA</t>
  </si>
  <si>
    <t>Shares and other securities</t>
  </si>
  <si>
    <t>Nõuded ostjate vastu</t>
  </si>
  <si>
    <t>Accounts receivable</t>
  </si>
  <si>
    <t>BILANSS</t>
  </si>
  <si>
    <t>Horisontaalanalüüs</t>
  </si>
  <si>
    <t>muutus %</t>
  </si>
  <si>
    <t>LÜHIAJALISED KOHUSTISED</t>
  </si>
  <si>
    <t>Laenukohustised</t>
  </si>
  <si>
    <t>Pikaajaliste laenukohustiste tagasimaksed järgmisel perioodil</t>
  </si>
  <si>
    <t>Konverteeritavad võlakohustised</t>
  </si>
  <si>
    <t>LÜHIAJALISED KOHUSTISED KOKKU</t>
  </si>
  <si>
    <t xml:space="preserve">PIKAAJALISED KOHUSTISED </t>
  </si>
  <si>
    <t>PIKAAJALISED KOHUSTISED KOKKU</t>
  </si>
  <si>
    <t>KOHUSTISED KOKKU</t>
  </si>
  <si>
    <t>Laenud, võlakirjad ja kapitalirendikohustised</t>
  </si>
  <si>
    <t>Pikaajalised laenukohustised</t>
  </si>
  <si>
    <t>Äritegevusega seotud kohustiste ja ettemaksete muutus</t>
  </si>
  <si>
    <t>Seisuga 31.12.2018</t>
  </si>
  <si>
    <t>Seisuga 31.12.2019</t>
  </si>
  <si>
    <t>Juhend:</t>
  </si>
  <si>
    <t>Sinised lahtrid on valemitega, mis enamasti peaksid viima õige tulemuseni. Aga mõnel erandjuhul on vaja korriegeerida ka.</t>
  </si>
  <si>
    <t>Tööde järjekord:</t>
  </si>
  <si>
    <t>Täiendada veergu C selliste rahavoogudega, mis automaatselt sisse ei jookse. NB! Enne edasisi korrigeerimisi tuleks saavutada olukord, kus raha muutus = rahavood kokku. St kontroll-lahter C71= TRUE</t>
  </si>
  <si>
    <t>Korrigeerimised</t>
  </si>
  <si>
    <t>Lisada veergudesse D-G asjakohased korrigeerimised, et otsemeetodil kajastuvad investeerimistegevuse ja finantseerimistegevuse rahavood saaksid õiged. NB! Iga korrigeerimine peab olema mingil real plussiga ja mingil teisel real samas summas miinusega. Real 66 kajastuv rahavoog kokku peab veergudel D-G võrduma nulliga.</t>
  </si>
  <si>
    <t>Kui kõik korrigeerimised on õigesti tehtud, on tulemuseks korrektne rahavoog kaudsel meetodil.</t>
  </si>
  <si>
    <t>Seisuga 31.12.2020</t>
  </si>
  <si>
    <t>OMAKAPITALI MUUTUSTE ARUANNE</t>
  </si>
  <si>
    <t>RAHAVOOGUDE ARUANNE</t>
  </si>
  <si>
    <t>Kollased lahtrid tuleb ise sisestada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</si>
</sst>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font>
    <font>
      <sz val="11"/>
      <color theme="1"/>
      <name val="Calibri"/>
      <family val="2"/>
      <charset val="186"/>
      <scheme val="minor"/>
    </font>
    <font>
      <sz val="11"/>
      <color theme="1"/>
      <name val="Calibri"/>
      <family val="2"/>
      <charset val="186"/>
      <scheme val="minor"/>
    </font>
    <font>
      <sz val="10"/>
      <name val="Arial"/>
      <family val="2"/>
      <charset val="186"/>
    </font>
    <font>
      <b/>
      <sz val="10"/>
      <name val="Arial"/>
      <family val="2"/>
    </font>
    <font>
      <b/>
      <sz val="12"/>
      <name val="Times New Roman"/>
      <family val="1"/>
    </font>
    <font>
      <sz val="11"/>
      <name val="Arial"/>
      <family val="2"/>
    </font>
    <font>
      <b/>
      <sz val="11"/>
      <name val="Arial"/>
      <family val="2"/>
    </font>
    <font>
      <sz val="10"/>
      <name val="Times New Roman"/>
      <family val="1"/>
    </font>
    <font>
      <sz val="11"/>
      <name val="Times New Roman"/>
      <family val="1"/>
    </font>
    <font>
      <sz val="8"/>
      <color indexed="81"/>
      <name val="Tahoma"/>
      <family val="2"/>
      <charset val="186"/>
    </font>
    <font>
      <sz val="8"/>
      <color indexed="81"/>
      <name val="Tahoma"/>
      <family val="2"/>
    </font>
    <font>
      <sz val="10"/>
      <color indexed="81"/>
      <name val="Tahoma"/>
      <family val="2"/>
    </font>
    <font>
      <b/>
      <sz val="14"/>
      <name val="Times New Roman"/>
      <family val="1"/>
    </font>
    <font>
      <sz val="12"/>
      <name val="Times New Roman"/>
      <family val="1"/>
    </font>
    <font>
      <sz val="12"/>
      <name val="Arial"/>
      <family val="2"/>
    </font>
    <font>
      <b/>
      <sz val="14"/>
      <name val="Arial"/>
      <family val="2"/>
    </font>
    <font>
      <b/>
      <sz val="12"/>
      <color indexed="8"/>
      <name val="Times New Roman"/>
      <family val="1"/>
      <charset val="186"/>
    </font>
    <font>
      <sz val="10"/>
      <color indexed="9"/>
      <name val="Arial"/>
      <family val="2"/>
    </font>
    <font>
      <b/>
      <sz val="12"/>
      <name val="Times New Roman"/>
      <family val="1"/>
      <charset val="186"/>
    </font>
    <font>
      <sz val="14"/>
      <name val="Arial"/>
      <family val="2"/>
    </font>
    <font>
      <b/>
      <sz val="12"/>
      <color indexed="8"/>
      <name val="Times New Roman"/>
      <family val="1"/>
    </font>
    <font>
      <b/>
      <sz val="9"/>
      <name val="Arial"/>
      <family val="2"/>
      <charset val="186"/>
    </font>
    <font>
      <b/>
      <sz val="8"/>
      <color indexed="81"/>
      <name val="Tahoma"/>
      <family val="2"/>
      <charset val="186"/>
    </font>
    <font>
      <sz val="11"/>
      <color indexed="8"/>
      <name val="Calibri"/>
      <family val="2"/>
      <charset val="186"/>
    </font>
    <font>
      <sz val="11"/>
      <color indexed="9"/>
      <name val="Calibri"/>
      <family val="2"/>
      <charset val="186"/>
    </font>
    <font>
      <sz val="11"/>
      <color indexed="14"/>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62"/>
      <name val="Calibri"/>
      <family val="2"/>
      <charset val="186"/>
    </font>
    <font>
      <b/>
      <sz val="11"/>
      <color indexed="63"/>
      <name val="Calibri"/>
      <family val="2"/>
      <charset val="186"/>
    </font>
    <font>
      <b/>
      <sz val="12"/>
      <color theme="1"/>
      <name val="Calibri"/>
      <family val="2"/>
      <scheme val="minor"/>
    </font>
    <font>
      <sz val="12"/>
      <color indexed="8"/>
      <name val="Calibri"/>
      <family val="2"/>
    </font>
    <font>
      <b/>
      <sz val="12"/>
      <name val="Arial"/>
      <family val="2"/>
    </font>
    <font>
      <i/>
      <sz val="11"/>
      <name val="Arial"/>
      <family val="2"/>
    </font>
    <font>
      <i/>
      <sz val="12"/>
      <name val="Arial"/>
      <family val="2"/>
    </font>
    <font>
      <b/>
      <sz val="12"/>
      <color indexed="8"/>
      <name val="Arial"/>
      <family val="2"/>
    </font>
    <font>
      <i/>
      <sz val="11"/>
      <color indexed="8"/>
      <name val="Arial"/>
      <family val="2"/>
    </font>
    <font>
      <sz val="11"/>
      <color indexed="9"/>
      <name val="Arial"/>
      <family val="2"/>
    </font>
    <font>
      <b/>
      <sz val="11"/>
      <color indexed="8"/>
      <name val="Arial"/>
      <family val="2"/>
    </font>
    <font>
      <b/>
      <sz val="11"/>
      <name val="Arial"/>
      <family val="2"/>
      <charset val="186"/>
    </font>
    <font>
      <b/>
      <sz val="12"/>
      <name val="Arial"/>
      <family val="2"/>
      <charset val="186"/>
    </font>
    <font>
      <sz val="12"/>
      <name val="Arial"/>
      <family val="2"/>
      <charset val="186"/>
    </font>
    <font>
      <b/>
      <i/>
      <u/>
      <sz val="14"/>
      <name val="Arial"/>
      <family val="2"/>
      <charset val="186"/>
    </font>
    <font>
      <b/>
      <i/>
      <u/>
      <sz val="16"/>
      <name val="Arial"/>
      <family val="2"/>
      <charset val="186"/>
    </font>
  </fonts>
  <fills count="2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4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7"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5" fillId="10"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7" borderId="0" applyNumberFormat="0" applyBorder="0" applyAlignment="0" applyProtection="0"/>
    <xf numFmtId="0" fontId="25" fillId="10" borderId="0" applyNumberFormat="0" applyBorder="0" applyAlignment="0" applyProtection="0"/>
    <xf numFmtId="0" fontId="25" fillId="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7" fillId="15" borderId="2" applyNumberFormat="0" applyAlignment="0" applyProtection="0"/>
    <xf numFmtId="0" fontId="28" fillId="0" borderId="0" applyNumberFormat="0" applyFill="0" applyBorder="0" applyAlignment="0" applyProtection="0"/>
    <xf numFmtId="0" fontId="29" fillId="16"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1" applyNumberFormat="0" applyAlignment="0" applyProtection="0"/>
    <xf numFmtId="0" fontId="24" fillId="0" borderId="0"/>
    <xf numFmtId="0" fontId="14" fillId="0" borderId="0"/>
    <xf numFmtId="0" fontId="34" fillId="2" borderId="6" applyNumberFormat="0" applyAlignment="0" applyProtection="0"/>
    <xf numFmtId="9" fontId="3" fillId="0" borderId="0" applyFont="0" applyFill="0" applyBorder="0" applyAlignment="0" applyProtection="0"/>
    <xf numFmtId="0" fontId="2" fillId="0" borderId="0"/>
    <xf numFmtId="0" fontId="2" fillId="0" borderId="0"/>
    <xf numFmtId="0" fontId="35" fillId="19" borderId="0" applyNumberFormat="0" applyBorder="0" applyProtection="0">
      <alignment horizontal="center" vertical="center" shrinkToFit="1"/>
    </xf>
    <xf numFmtId="0" fontId="36" fillId="0" borderId="0"/>
    <xf numFmtId="0" fontId="1" fillId="0" borderId="0"/>
  </cellStyleXfs>
  <cellXfs count="516">
    <xf numFmtId="0" fontId="0" fillId="0" borderId="0" xfId="0"/>
    <xf numFmtId="0" fontId="8" fillId="0" borderId="0" xfId="0" applyFont="1"/>
    <xf numFmtId="0" fontId="8" fillId="17" borderId="0" xfId="0" applyFont="1" applyFill="1"/>
    <xf numFmtId="0" fontId="0" fillId="17" borderId="0" xfId="0" applyFill="1"/>
    <xf numFmtId="0" fontId="0" fillId="17" borderId="0" xfId="0" applyFill="1" applyProtection="1">
      <protection locked="0"/>
    </xf>
    <xf numFmtId="0" fontId="13" fillId="17" borderId="0" xfId="0" applyFont="1" applyFill="1" applyAlignment="1">
      <alignment horizontal="center"/>
    </xf>
    <xf numFmtId="0" fontId="17" fillId="17" borderId="0" xfId="0" applyFont="1" applyFill="1"/>
    <xf numFmtId="0" fontId="19" fillId="17" borderId="0" xfId="0" applyFont="1" applyFill="1"/>
    <xf numFmtId="0" fontId="14" fillId="17" borderId="0" xfId="0" applyFont="1" applyFill="1"/>
    <xf numFmtId="0" fontId="5" fillId="17" borderId="0" xfId="0" applyFont="1" applyFill="1"/>
    <xf numFmtId="0" fontId="5" fillId="17" borderId="9" xfId="0" applyFont="1" applyFill="1" applyBorder="1"/>
    <xf numFmtId="0" fontId="19" fillId="17" borderId="9" xfId="0" applyFont="1" applyFill="1" applyBorder="1"/>
    <xf numFmtId="0" fontId="13" fillId="17" borderId="9" xfId="0" applyFont="1" applyFill="1" applyBorder="1"/>
    <xf numFmtId="0" fontId="17" fillId="17" borderId="9" xfId="0" applyFont="1" applyFill="1" applyBorder="1"/>
    <xf numFmtId="0" fontId="17" fillId="17" borderId="9" xfId="0" applyFont="1" applyFill="1" applyBorder="1" applyProtection="1">
      <protection locked="0"/>
    </xf>
    <xf numFmtId="0" fontId="0" fillId="0" borderId="0" xfId="0" applyProtection="1">
      <protection locked="0"/>
    </xf>
    <xf numFmtId="0" fontId="15" fillId="17" borderId="0" xfId="0" applyFont="1" applyFill="1" applyAlignment="1">
      <alignment horizontal="left"/>
    </xf>
    <xf numFmtId="0" fontId="20" fillId="17" borderId="0" xfId="0" applyFont="1" applyFill="1" applyAlignment="1">
      <alignment horizontal="center"/>
    </xf>
    <xf numFmtId="0" fontId="21" fillId="17" borderId="9" xfId="0" applyFont="1" applyFill="1" applyBorder="1"/>
    <xf numFmtId="0" fontId="13" fillId="17" borderId="9" xfId="0" applyFont="1" applyFill="1" applyBorder="1" applyAlignment="1">
      <alignment horizontal="left"/>
    </xf>
    <xf numFmtId="0" fontId="22" fillId="0" borderId="0" xfId="0" applyFont="1"/>
    <xf numFmtId="0" fontId="15" fillId="17" borderId="0" xfId="35" applyFont="1" applyFill="1"/>
    <xf numFmtId="0" fontId="14" fillId="17" borderId="0" xfId="35" applyFill="1"/>
    <xf numFmtId="0" fontId="14" fillId="0" borderId="0" xfId="35"/>
    <xf numFmtId="0" fontId="13" fillId="17" borderId="0" xfId="35" applyFont="1" applyFill="1" applyAlignment="1">
      <alignment horizontal="center"/>
    </xf>
    <xf numFmtId="0" fontId="17" fillId="17" borderId="0" xfId="35" applyFont="1" applyFill="1"/>
    <xf numFmtId="0" fontId="18" fillId="17" borderId="0" xfId="35" applyFont="1" applyFill="1" applyProtection="1">
      <protection hidden="1"/>
    </xf>
    <xf numFmtId="0" fontId="19" fillId="17" borderId="0" xfId="35" applyFont="1" applyFill="1"/>
    <xf numFmtId="0" fontId="18" fillId="17" borderId="0" xfId="35" applyFont="1" applyFill="1"/>
    <xf numFmtId="0" fontId="5" fillId="17" borderId="9" xfId="35" applyFont="1" applyFill="1" applyBorder="1"/>
    <xf numFmtId="0" fontId="5" fillId="17" borderId="0" xfId="35" applyFont="1" applyFill="1"/>
    <xf numFmtId="0" fontId="19" fillId="17" borderId="9" xfId="35" applyFont="1" applyFill="1" applyBorder="1"/>
    <xf numFmtId="0" fontId="13" fillId="17" borderId="9" xfId="35" applyFont="1" applyFill="1" applyBorder="1"/>
    <xf numFmtId="0" fontId="17" fillId="17" borderId="9" xfId="35" applyFont="1" applyFill="1" applyBorder="1"/>
    <xf numFmtId="0" fontId="13" fillId="17" borderId="0" xfId="35" applyFont="1" applyFill="1" applyAlignment="1">
      <alignment horizontal="left"/>
    </xf>
    <xf numFmtId="0" fontId="13" fillId="17" borderId="0" xfId="35" applyFont="1" applyFill="1"/>
    <xf numFmtId="0" fontId="18" fillId="17" borderId="0" xfId="35" applyFont="1" applyFill="1" applyProtection="1">
      <protection locked="0"/>
    </xf>
    <xf numFmtId="0" fontId="18" fillId="0" borderId="0" xfId="35" applyFont="1"/>
    <xf numFmtId="0" fontId="6" fillId="0" borderId="0" xfId="0" applyFont="1"/>
    <xf numFmtId="0" fontId="15" fillId="17" borderId="0" xfId="35" applyFont="1" applyFill="1" applyProtection="1">
      <protection locked="0"/>
    </xf>
    <xf numFmtId="3" fontId="15" fillId="17" borderId="0" xfId="35" applyNumberFormat="1" applyFont="1" applyFill="1" applyProtection="1">
      <protection locked="0"/>
    </xf>
    <xf numFmtId="0" fontId="15" fillId="0" borderId="0" xfId="35" applyFont="1"/>
    <xf numFmtId="0" fontId="37" fillId="17" borderId="0" xfId="35" applyFont="1" applyFill="1" applyAlignment="1" applyProtection="1">
      <alignment horizontal="center"/>
      <protection locked="0"/>
    </xf>
    <xf numFmtId="0" fontId="16" fillId="17" borderId="0" xfId="35" applyFont="1" applyFill="1" applyAlignment="1" applyProtection="1">
      <alignment horizontal="center"/>
      <protection locked="0"/>
    </xf>
    <xf numFmtId="3" fontId="15" fillId="17" borderId="0" xfId="35" applyNumberFormat="1" applyFont="1" applyFill="1" applyAlignment="1" applyProtection="1">
      <alignment horizontal="center"/>
      <protection locked="0"/>
    </xf>
    <xf numFmtId="0" fontId="40" fillId="17" borderId="0" xfId="35" applyFont="1" applyFill="1" applyProtection="1">
      <protection locked="0"/>
    </xf>
    <xf numFmtId="0" fontId="37" fillId="17" borderId="0" xfId="35" applyFont="1" applyFill="1" applyProtection="1">
      <protection locked="0"/>
    </xf>
    <xf numFmtId="0" fontId="15" fillId="17" borderId="0" xfId="35" applyFont="1" applyFill="1" applyAlignment="1" applyProtection="1">
      <alignment horizontal="right"/>
      <protection locked="0"/>
    </xf>
    <xf numFmtId="3" fontId="37" fillId="17" borderId="0" xfId="37" applyNumberFormat="1" applyFont="1" applyFill="1" applyBorder="1" applyProtection="1">
      <protection locked="0"/>
    </xf>
    <xf numFmtId="0" fontId="41" fillId="17" borderId="0" xfId="35" applyFont="1" applyFill="1" applyAlignment="1">
      <alignment wrapText="1"/>
    </xf>
    <xf numFmtId="0" fontId="38" fillId="17" borderId="0" xfId="35" applyFont="1" applyFill="1" applyAlignment="1">
      <alignment wrapText="1"/>
    </xf>
    <xf numFmtId="0" fontId="16" fillId="17" borderId="0" xfId="35" applyFont="1" applyFill="1" applyProtection="1">
      <protection locked="0"/>
    </xf>
    <xf numFmtId="3" fontId="16" fillId="17" borderId="0" xfId="35" applyNumberFormat="1" applyFont="1" applyFill="1" applyProtection="1">
      <protection locked="0"/>
    </xf>
    <xf numFmtId="3" fontId="15" fillId="0" borderId="0" xfId="35" applyNumberFormat="1" applyFont="1"/>
    <xf numFmtId="0" fontId="6" fillId="17" borderId="0" xfId="0" applyFont="1" applyFill="1" applyProtection="1">
      <protection locked="0"/>
    </xf>
    <xf numFmtId="3" fontId="6" fillId="17" borderId="0" xfId="0" applyNumberFormat="1" applyFont="1" applyFill="1" applyProtection="1">
      <protection locked="0"/>
    </xf>
    <xf numFmtId="1" fontId="6" fillId="17" borderId="0" xfId="0" applyNumberFormat="1" applyFont="1" applyFill="1" applyAlignment="1" applyProtection="1">
      <alignment horizontal="left"/>
      <protection locked="0"/>
    </xf>
    <xf numFmtId="1" fontId="6" fillId="17" borderId="0" xfId="0" applyNumberFormat="1" applyFont="1" applyFill="1" applyAlignment="1" applyProtection="1">
      <alignment horizontal="centerContinuous"/>
      <protection locked="0"/>
    </xf>
    <xf numFmtId="0" fontId="7" fillId="17" borderId="0" xfId="0" applyFont="1" applyFill="1" applyAlignment="1" applyProtection="1">
      <alignment horizontal="center"/>
      <protection locked="0"/>
    </xf>
    <xf numFmtId="0" fontId="7" fillId="17" borderId="0" xfId="0" applyFont="1" applyFill="1" applyProtection="1">
      <protection locked="0"/>
    </xf>
    <xf numFmtId="3" fontId="7" fillId="17" borderId="0" xfId="0" applyNumberFormat="1" applyFont="1" applyFill="1" applyProtection="1">
      <protection locked="0"/>
    </xf>
    <xf numFmtId="0" fontId="6" fillId="17" borderId="0" xfId="0" applyFont="1" applyFill="1" applyAlignment="1" applyProtection="1">
      <alignment horizontal="right"/>
      <protection locked="0"/>
    </xf>
    <xf numFmtId="0" fontId="43" fillId="17" borderId="0" xfId="0" applyFont="1" applyFill="1" applyProtection="1">
      <protection locked="0"/>
    </xf>
    <xf numFmtId="3" fontId="7" fillId="17" borderId="0" xfId="0" applyNumberFormat="1" applyFont="1" applyFill="1" applyAlignment="1" applyProtection="1">
      <alignment horizontal="right"/>
      <protection locked="0"/>
    </xf>
    <xf numFmtId="0" fontId="6" fillId="0" borderId="0" xfId="0" applyFont="1" applyProtection="1">
      <protection locked="0"/>
    </xf>
    <xf numFmtId="3" fontId="6" fillId="0" borderId="0" xfId="0" applyNumberFormat="1" applyFont="1" applyProtection="1">
      <protection locked="0"/>
    </xf>
    <xf numFmtId="0" fontId="9" fillId="17" borderId="0" xfId="35" applyFont="1" applyFill="1"/>
    <xf numFmtId="0" fontId="6" fillId="17" borderId="0" xfId="35" applyFont="1" applyFill="1" applyProtection="1">
      <protection locked="0"/>
    </xf>
    <xf numFmtId="0" fontId="42" fillId="17" borderId="0" xfId="35" applyFont="1" applyFill="1" applyProtection="1">
      <protection locked="0"/>
    </xf>
    <xf numFmtId="0" fontId="9" fillId="0" borderId="0" xfId="35" applyFont="1"/>
    <xf numFmtId="1" fontId="6" fillId="18" borderId="0" xfId="0" applyNumberFormat="1" applyFont="1" applyFill="1" applyAlignment="1" applyProtection="1">
      <alignment horizontal="left"/>
      <protection locked="0"/>
    </xf>
    <xf numFmtId="1" fontId="6" fillId="18" borderId="0" xfId="0" applyNumberFormat="1" applyFont="1" applyFill="1" applyAlignment="1" applyProtection="1">
      <alignment horizontal="centerContinuous"/>
      <protection locked="0"/>
    </xf>
    <xf numFmtId="0" fontId="6" fillId="18" borderId="0" xfId="0" applyFont="1" applyFill="1" applyProtection="1">
      <protection locked="0"/>
    </xf>
    <xf numFmtId="0" fontId="7" fillId="17" borderId="0" xfId="0" applyFont="1" applyFill="1" applyProtection="1">
      <protection hidden="1"/>
    </xf>
    <xf numFmtId="0" fontId="7" fillId="0" borderId="0" xfId="0" applyFont="1"/>
    <xf numFmtId="0" fontId="7" fillId="17" borderId="0" xfId="0" applyFont="1" applyFill="1"/>
    <xf numFmtId="0" fontId="6" fillId="17" borderId="0" xfId="0" applyFont="1" applyFill="1"/>
    <xf numFmtId="0" fontId="6" fillId="20" borderId="9" xfId="0" applyFont="1" applyFill="1" applyBorder="1"/>
    <xf numFmtId="3" fontId="7" fillId="17" borderId="0" xfId="0" applyNumberFormat="1" applyFont="1" applyFill="1" applyAlignment="1">
      <alignment horizontal="center"/>
    </xf>
    <xf numFmtId="3" fontId="6" fillId="17" borderId="0" xfId="0" applyNumberFormat="1" applyFont="1" applyFill="1" applyAlignment="1">
      <alignment horizontal="center"/>
    </xf>
    <xf numFmtId="0" fontId="6" fillId="18" borderId="0" xfId="0" applyFont="1" applyFill="1"/>
    <xf numFmtId="0" fontId="7" fillId="18" borderId="0" xfId="0" applyFont="1" applyFill="1"/>
    <xf numFmtId="0" fontId="42" fillId="17" borderId="0" xfId="0" applyFont="1" applyFill="1"/>
    <xf numFmtId="0" fontId="6" fillId="17" borderId="0" xfId="0" applyFont="1" applyFill="1" applyAlignment="1">
      <alignment horizontal="center"/>
    </xf>
    <xf numFmtId="3" fontId="7" fillId="17" borderId="9" xfId="0" applyNumberFormat="1" applyFont="1" applyFill="1" applyBorder="1" applyAlignment="1">
      <alignment horizontal="center"/>
    </xf>
    <xf numFmtId="0" fontId="6" fillId="0" borderId="0" xfId="0" applyFont="1" applyAlignment="1">
      <alignment horizontal="center"/>
    </xf>
    <xf numFmtId="0" fontId="37" fillId="18" borderId="0" xfId="0" quotePrefix="1" applyFont="1" applyFill="1"/>
    <xf numFmtId="0" fontId="15" fillId="17" borderId="13" xfId="35" applyFont="1" applyFill="1" applyBorder="1" applyProtection="1">
      <protection locked="0"/>
    </xf>
    <xf numFmtId="3" fontId="15" fillId="17" borderId="13" xfId="35" applyNumberFormat="1" applyFont="1" applyFill="1" applyBorder="1" applyProtection="1">
      <protection locked="0"/>
    </xf>
    <xf numFmtId="3" fontId="4" fillId="17" borderId="0" xfId="35" applyNumberFormat="1" applyFont="1" applyFill="1" applyProtection="1">
      <protection locked="0"/>
    </xf>
    <xf numFmtId="3" fontId="4" fillId="17" borderId="13" xfId="35" applyNumberFormat="1" applyFont="1" applyFill="1" applyBorder="1" applyProtection="1">
      <protection locked="0"/>
    </xf>
    <xf numFmtId="0" fontId="7" fillId="18" borderId="13" xfId="0" applyFont="1" applyFill="1" applyBorder="1" applyAlignment="1" applyProtection="1">
      <alignment horizontal="center"/>
      <protection locked="0"/>
    </xf>
    <xf numFmtId="1" fontId="6" fillId="18" borderId="13" xfId="0" applyNumberFormat="1" applyFont="1" applyFill="1" applyBorder="1" applyAlignment="1" applyProtection="1">
      <alignment horizontal="center"/>
      <protection locked="0"/>
    </xf>
    <xf numFmtId="0" fontId="6" fillId="18" borderId="13" xfId="0" applyFont="1" applyFill="1" applyBorder="1" applyProtection="1">
      <protection locked="0"/>
    </xf>
    <xf numFmtId="0" fontId="7" fillId="18" borderId="13" xfId="0" applyFont="1" applyFill="1" applyBorder="1"/>
    <xf numFmtId="0" fontId="6" fillId="17" borderId="13" xfId="0" applyFont="1" applyFill="1" applyBorder="1" applyAlignment="1">
      <alignment horizontal="center"/>
    </xf>
    <xf numFmtId="0" fontId="42" fillId="17" borderId="13" xfId="0" applyFont="1" applyFill="1" applyBorder="1"/>
    <xf numFmtId="14" fontId="7" fillId="18" borderId="13" xfId="0" applyNumberFormat="1" applyFont="1" applyFill="1" applyBorder="1"/>
    <xf numFmtId="14" fontId="6" fillId="18" borderId="13" xfId="0" applyNumberFormat="1" applyFont="1" applyFill="1" applyBorder="1" applyAlignment="1" applyProtection="1">
      <alignment horizontal="center"/>
      <protection locked="0"/>
    </xf>
    <xf numFmtId="14" fontId="15" fillId="17" borderId="13" xfId="35" applyNumberFormat="1" applyFont="1" applyFill="1" applyBorder="1" applyProtection="1">
      <protection locked="0"/>
    </xf>
    <xf numFmtId="0" fontId="8" fillId="18" borderId="0" xfId="0" applyFont="1" applyFill="1"/>
    <xf numFmtId="3" fontId="6" fillId="17" borderId="12" xfId="0" applyNumberFormat="1" applyFont="1" applyFill="1" applyBorder="1" applyProtection="1">
      <protection locked="0"/>
    </xf>
    <xf numFmtId="3" fontId="7" fillId="17" borderId="12" xfId="0" applyNumberFormat="1" applyFont="1" applyFill="1" applyBorder="1" applyProtection="1">
      <protection locked="0"/>
    </xf>
    <xf numFmtId="3" fontId="7" fillId="17" borderId="12" xfId="0" applyNumberFormat="1" applyFont="1" applyFill="1" applyBorder="1" applyAlignment="1" applyProtection="1">
      <alignment horizontal="right"/>
      <protection locked="0"/>
    </xf>
    <xf numFmtId="9" fontId="7" fillId="17" borderId="12" xfId="37" applyFont="1" applyFill="1" applyBorder="1" applyProtection="1">
      <protection locked="0"/>
    </xf>
    <xf numFmtId="3" fontId="15" fillId="17" borderId="12" xfId="35" applyNumberFormat="1" applyFont="1" applyFill="1" applyBorder="1" applyProtection="1">
      <protection locked="0"/>
    </xf>
    <xf numFmtId="3" fontId="15" fillId="17" borderId="12" xfId="35" applyNumberFormat="1" applyFont="1" applyFill="1" applyBorder="1" applyAlignment="1" applyProtection="1">
      <alignment horizontal="center"/>
      <protection locked="0"/>
    </xf>
    <xf numFmtId="9" fontId="37" fillId="17" borderId="12" xfId="37" applyFont="1" applyFill="1" applyBorder="1" applyProtection="1">
      <protection locked="0"/>
    </xf>
    <xf numFmtId="3" fontId="6" fillId="17" borderId="16" xfId="0" applyNumberFormat="1" applyFont="1" applyFill="1" applyBorder="1" applyProtection="1">
      <protection locked="0"/>
    </xf>
    <xf numFmtId="3" fontId="7" fillId="17" borderId="16" xfId="37" applyNumberFormat="1" applyFont="1" applyFill="1" applyBorder="1" applyProtection="1">
      <protection locked="0"/>
    </xf>
    <xf numFmtId="3" fontId="7" fillId="20" borderId="8" xfId="37" applyNumberFormat="1" applyFont="1" applyFill="1" applyBorder="1" applyProtection="1">
      <protection locked="0"/>
    </xf>
    <xf numFmtId="3" fontId="7" fillId="17" borderId="16" xfId="0" applyNumberFormat="1" applyFont="1" applyFill="1" applyBorder="1" applyAlignment="1" applyProtection="1">
      <alignment horizontal="right"/>
      <protection locked="0"/>
    </xf>
    <xf numFmtId="3" fontId="7" fillId="17" borderId="16" xfId="0" applyNumberFormat="1" applyFont="1" applyFill="1" applyBorder="1" applyProtection="1">
      <protection locked="0"/>
    </xf>
    <xf numFmtId="3" fontId="7" fillId="20" borderId="8" xfId="0" applyNumberFormat="1" applyFont="1" applyFill="1" applyBorder="1" applyProtection="1">
      <protection locked="0"/>
    </xf>
    <xf numFmtId="0" fontId="16" fillId="18" borderId="0" xfId="0" quotePrefix="1" applyFont="1" applyFill="1"/>
    <xf numFmtId="0" fontId="16" fillId="17" borderId="13" xfId="35" applyFont="1" applyFill="1" applyBorder="1" applyProtection="1">
      <protection locked="0"/>
    </xf>
    <xf numFmtId="0" fontId="37" fillId="18" borderId="13" xfId="0" applyFont="1" applyFill="1" applyBorder="1" applyProtection="1">
      <protection hidden="1"/>
    </xf>
    <xf numFmtId="0" fontId="6" fillId="18" borderId="0" xfId="0" applyFont="1" applyFill="1" applyAlignment="1">
      <alignment horizontal="center"/>
    </xf>
    <xf numFmtId="0" fontId="42" fillId="18" borderId="0" xfId="0" applyFont="1" applyFill="1"/>
    <xf numFmtId="0" fontId="22" fillId="18" borderId="0" xfId="0" applyFont="1" applyFill="1"/>
    <xf numFmtId="3" fontId="22" fillId="18" borderId="0" xfId="0" applyNumberFormat="1" applyFont="1" applyFill="1"/>
    <xf numFmtId="0" fontId="0" fillId="18" borderId="0" xfId="0" applyFill="1" applyProtection="1">
      <protection locked="0"/>
    </xf>
    <xf numFmtId="1" fontId="6" fillId="18" borderId="0" xfId="0" applyNumberFormat="1" applyFont="1" applyFill="1" applyProtection="1">
      <protection locked="0"/>
    </xf>
    <xf numFmtId="3" fontId="6" fillId="18" borderId="0" xfId="0" applyNumberFormat="1" applyFont="1" applyFill="1" applyProtection="1">
      <protection locked="0"/>
    </xf>
    <xf numFmtId="0" fontId="15" fillId="18" borderId="0" xfId="35" applyFont="1" applyFill="1"/>
    <xf numFmtId="0" fontId="14" fillId="18" borderId="0" xfId="35" applyFill="1"/>
    <xf numFmtId="0" fontId="9" fillId="18" borderId="0" xfId="35" applyFont="1" applyFill="1"/>
    <xf numFmtId="3" fontId="15" fillId="18" borderId="0" xfId="35" applyNumberFormat="1" applyFont="1" applyFill="1"/>
    <xf numFmtId="0" fontId="18" fillId="18" borderId="0" xfId="35" applyFont="1" applyFill="1"/>
    <xf numFmtId="0" fontId="6" fillId="18" borderId="11" xfId="0" applyFont="1" applyFill="1" applyBorder="1" applyProtection="1">
      <protection locked="0"/>
    </xf>
    <xf numFmtId="0" fontId="15" fillId="0" borderId="0" xfId="35" applyFont="1" applyProtection="1">
      <protection locked="0"/>
    </xf>
    <xf numFmtId="0" fontId="15" fillId="0" borderId="0" xfId="35" applyFont="1" applyAlignment="1" applyProtection="1">
      <alignment horizontal="right"/>
      <protection locked="0"/>
    </xf>
    <xf numFmtId="3" fontId="37" fillId="21" borderId="18" xfId="35" applyNumberFormat="1" applyFont="1" applyFill="1" applyBorder="1" applyProtection="1">
      <protection locked="0"/>
    </xf>
    <xf numFmtId="9" fontId="37" fillId="20" borderId="18" xfId="37" applyFont="1" applyFill="1" applyBorder="1" applyProtection="1">
      <protection locked="0"/>
    </xf>
    <xf numFmtId="3" fontId="37" fillId="20" borderId="18" xfId="37" applyNumberFormat="1" applyFont="1" applyFill="1" applyBorder="1" applyProtection="1">
      <protection locked="0"/>
    </xf>
    <xf numFmtId="3" fontId="37" fillId="20" borderId="18" xfId="35" applyNumberFormat="1" applyFont="1" applyFill="1" applyBorder="1" applyAlignment="1" applyProtection="1">
      <alignment horizontal="right"/>
      <protection locked="0"/>
    </xf>
    <xf numFmtId="3" fontId="15" fillId="21" borderId="18" xfId="35" applyNumberFormat="1" applyFont="1" applyFill="1" applyBorder="1" applyAlignment="1" applyProtection="1">
      <alignment horizontal="right"/>
      <protection locked="0"/>
    </xf>
    <xf numFmtId="3" fontId="37" fillId="21" borderId="18" xfId="35" applyNumberFormat="1" applyFont="1" applyFill="1" applyBorder="1" applyAlignment="1" applyProtection="1">
      <alignment horizontal="right"/>
      <protection locked="0"/>
    </xf>
    <xf numFmtId="0" fontId="15" fillId="17" borderId="16" xfId="35" applyFont="1" applyFill="1" applyBorder="1" applyProtection="1">
      <protection locked="0"/>
    </xf>
    <xf numFmtId="0" fontId="15" fillId="0" borderId="16" xfId="35" applyFont="1" applyBorder="1" applyProtection="1">
      <protection locked="0"/>
    </xf>
    <xf numFmtId="0" fontId="39" fillId="17" borderId="16" xfId="35" applyFont="1" applyFill="1" applyBorder="1" applyProtection="1">
      <protection locked="0"/>
    </xf>
    <xf numFmtId="0" fontId="15" fillId="17" borderId="16" xfId="35" applyFont="1" applyFill="1" applyBorder="1" applyAlignment="1" applyProtection="1">
      <alignment horizontal="right"/>
      <protection locked="0"/>
    </xf>
    <xf numFmtId="9" fontId="37" fillId="17" borderId="0" xfId="37" applyFont="1" applyFill="1" applyBorder="1" applyProtection="1">
      <protection locked="0"/>
    </xf>
    <xf numFmtId="9" fontId="37" fillId="0" borderId="0" xfId="37" applyFont="1" applyFill="1" applyBorder="1" applyProtection="1">
      <protection locked="0"/>
    </xf>
    <xf numFmtId="3" fontId="37" fillId="21" borderId="25" xfId="35" applyNumberFormat="1" applyFont="1" applyFill="1" applyBorder="1" applyProtection="1">
      <protection locked="0"/>
    </xf>
    <xf numFmtId="3" fontId="37" fillId="21" borderId="26" xfId="35" applyNumberFormat="1" applyFont="1" applyFill="1" applyBorder="1" applyProtection="1">
      <protection locked="0"/>
    </xf>
    <xf numFmtId="3" fontId="37" fillId="20" borderId="25" xfId="35" applyNumberFormat="1" applyFont="1" applyFill="1" applyBorder="1" applyProtection="1">
      <protection locked="0"/>
    </xf>
    <xf numFmtId="3" fontId="37" fillId="20" borderId="26" xfId="35" applyNumberFormat="1" applyFont="1" applyFill="1" applyBorder="1" applyProtection="1">
      <protection locked="0"/>
    </xf>
    <xf numFmtId="3" fontId="15" fillId="21" borderId="25" xfId="35" applyNumberFormat="1" applyFont="1" applyFill="1" applyBorder="1" applyProtection="1">
      <protection locked="0"/>
    </xf>
    <xf numFmtId="3" fontId="15" fillId="21" borderId="26" xfId="35" applyNumberFormat="1" applyFont="1" applyFill="1" applyBorder="1" applyProtection="1">
      <protection locked="0"/>
    </xf>
    <xf numFmtId="3" fontId="15" fillId="17" borderId="16" xfId="35" applyNumberFormat="1" applyFont="1" applyFill="1" applyBorder="1" applyProtection="1">
      <protection locked="0"/>
    </xf>
    <xf numFmtId="3" fontId="37" fillId="21" borderId="29" xfId="35" applyNumberFormat="1" applyFont="1" applyFill="1" applyBorder="1" applyProtection="1">
      <protection locked="0"/>
    </xf>
    <xf numFmtId="3" fontId="37" fillId="21" borderId="30" xfId="35" applyNumberFormat="1" applyFont="1" applyFill="1" applyBorder="1" applyProtection="1">
      <protection locked="0"/>
    </xf>
    <xf numFmtId="3" fontId="37" fillId="21" borderId="31" xfId="35" applyNumberFormat="1" applyFont="1" applyFill="1" applyBorder="1" applyProtection="1">
      <protection locked="0"/>
    </xf>
    <xf numFmtId="3" fontId="37" fillId="21" borderId="28" xfId="35" applyNumberFormat="1" applyFont="1" applyFill="1" applyBorder="1" applyProtection="1">
      <protection locked="0"/>
    </xf>
    <xf numFmtId="9" fontId="37" fillId="20" borderId="29" xfId="37" applyFont="1" applyFill="1" applyBorder="1" applyProtection="1">
      <protection locked="0"/>
    </xf>
    <xf numFmtId="3" fontId="37" fillId="20" borderId="30" xfId="37" applyNumberFormat="1" applyFont="1" applyFill="1" applyBorder="1" applyProtection="1">
      <protection locked="0"/>
    </xf>
    <xf numFmtId="9" fontId="37" fillId="20" borderId="25" xfId="37" applyFont="1" applyFill="1" applyBorder="1" applyProtection="1">
      <protection locked="0"/>
    </xf>
    <xf numFmtId="3" fontId="37" fillId="20" borderId="26" xfId="37" applyNumberFormat="1" applyFont="1" applyFill="1" applyBorder="1" applyProtection="1">
      <protection locked="0"/>
    </xf>
    <xf numFmtId="9" fontId="37" fillId="20" borderId="32" xfId="37" applyFont="1" applyFill="1" applyBorder="1" applyProtection="1">
      <protection locked="0"/>
    </xf>
    <xf numFmtId="3" fontId="37" fillId="20" borderId="33" xfId="37" applyNumberFormat="1" applyFont="1" applyFill="1" applyBorder="1" applyProtection="1">
      <protection locked="0"/>
    </xf>
    <xf numFmtId="3" fontId="37" fillId="21" borderId="34" xfId="35" applyNumberFormat="1" applyFont="1" applyFill="1" applyBorder="1" applyProtection="1">
      <protection locked="0"/>
    </xf>
    <xf numFmtId="3" fontId="37" fillId="21" borderId="35" xfId="35" applyNumberFormat="1" applyFont="1" applyFill="1" applyBorder="1" applyProtection="1">
      <protection locked="0"/>
    </xf>
    <xf numFmtId="3" fontId="37" fillId="20" borderId="35" xfId="35" applyNumberFormat="1" applyFont="1" applyFill="1" applyBorder="1" applyProtection="1">
      <protection locked="0"/>
    </xf>
    <xf numFmtId="3" fontId="15" fillId="21" borderId="35" xfId="35" applyNumberFormat="1" applyFont="1" applyFill="1" applyBorder="1" applyProtection="1">
      <protection locked="0"/>
    </xf>
    <xf numFmtId="3" fontId="37" fillId="21" borderId="36" xfId="35" applyNumberFormat="1" applyFont="1" applyFill="1" applyBorder="1" applyProtection="1">
      <protection locked="0"/>
    </xf>
    <xf numFmtId="3" fontId="15" fillId="17" borderId="38" xfId="35" applyNumberFormat="1" applyFont="1" applyFill="1" applyBorder="1" applyProtection="1">
      <protection locked="0"/>
    </xf>
    <xf numFmtId="3" fontId="37" fillId="20" borderId="39" xfId="35" applyNumberFormat="1" applyFont="1" applyFill="1" applyBorder="1" applyProtection="1">
      <protection locked="0"/>
    </xf>
    <xf numFmtId="3" fontId="37" fillId="20" borderId="40" xfId="35" applyNumberFormat="1" applyFont="1" applyFill="1" applyBorder="1" applyProtection="1">
      <protection locked="0"/>
    </xf>
    <xf numFmtId="9" fontId="37" fillId="20" borderId="40" xfId="37" applyFont="1" applyFill="1" applyBorder="1" applyProtection="1">
      <protection locked="0"/>
    </xf>
    <xf numFmtId="3" fontId="37" fillId="20" borderId="40" xfId="37" applyNumberFormat="1" applyFont="1" applyFill="1" applyBorder="1" applyProtection="1">
      <protection locked="0"/>
    </xf>
    <xf numFmtId="3" fontId="37" fillId="20" borderId="41" xfId="35" applyNumberFormat="1" applyFont="1" applyFill="1" applyBorder="1" applyProtection="1">
      <protection locked="0"/>
    </xf>
    <xf numFmtId="3" fontId="15" fillId="17" borderId="23" xfId="35" applyNumberFormat="1" applyFont="1" applyFill="1" applyBorder="1" applyProtection="1">
      <protection locked="0"/>
    </xf>
    <xf numFmtId="3" fontId="15" fillId="17" borderId="24" xfId="35" applyNumberFormat="1" applyFont="1" applyFill="1" applyBorder="1" applyProtection="1">
      <protection locked="0"/>
    </xf>
    <xf numFmtId="3" fontId="15" fillId="21" borderId="32" xfId="35" applyNumberFormat="1" applyFont="1" applyFill="1" applyBorder="1" applyProtection="1">
      <protection locked="0"/>
    </xf>
    <xf numFmtId="3" fontId="15" fillId="21" borderId="33" xfId="35" applyNumberFormat="1" applyFont="1" applyFill="1" applyBorder="1" applyProtection="1">
      <protection locked="0"/>
    </xf>
    <xf numFmtId="9" fontId="37" fillId="17" borderId="23" xfId="37" applyFont="1" applyFill="1" applyBorder="1" applyProtection="1">
      <protection locked="0"/>
    </xf>
    <xf numFmtId="3" fontId="37" fillId="17" borderId="24" xfId="37" applyNumberFormat="1" applyFont="1" applyFill="1" applyBorder="1" applyProtection="1">
      <protection locked="0"/>
    </xf>
    <xf numFmtId="3" fontId="37" fillId="17" borderId="16" xfId="37" applyNumberFormat="1" applyFont="1" applyFill="1" applyBorder="1" applyProtection="1">
      <protection locked="0"/>
    </xf>
    <xf numFmtId="3" fontId="15" fillId="17" borderId="42" xfId="35" applyNumberFormat="1" applyFont="1" applyFill="1" applyBorder="1" applyProtection="1">
      <protection locked="0"/>
    </xf>
    <xf numFmtId="3" fontId="15" fillId="21" borderId="36" xfId="35" applyNumberFormat="1" applyFont="1" applyFill="1" applyBorder="1" applyProtection="1">
      <protection locked="0"/>
    </xf>
    <xf numFmtId="3" fontId="37" fillId="20" borderId="29" xfId="35" applyNumberFormat="1" applyFont="1" applyFill="1" applyBorder="1" applyProtection="1">
      <protection locked="0"/>
    </xf>
    <xf numFmtId="3" fontId="37" fillId="20" borderId="30" xfId="35" applyNumberFormat="1" applyFont="1" applyFill="1" applyBorder="1" applyProtection="1">
      <protection locked="0"/>
    </xf>
    <xf numFmtId="3" fontId="37" fillId="20" borderId="34" xfId="35" applyNumberFormat="1" applyFont="1" applyFill="1" applyBorder="1" applyProtection="1">
      <protection locked="0"/>
    </xf>
    <xf numFmtId="3" fontId="37" fillId="20" borderId="29" xfId="35" applyNumberFormat="1" applyFont="1" applyFill="1" applyBorder="1" applyAlignment="1" applyProtection="1">
      <alignment horizontal="right"/>
      <protection locked="0"/>
    </xf>
    <xf numFmtId="3" fontId="37" fillId="20" borderId="43" xfId="35" applyNumberFormat="1" applyFont="1" applyFill="1" applyBorder="1" applyAlignment="1" applyProtection="1">
      <alignment horizontal="right"/>
      <protection locked="0"/>
    </xf>
    <xf numFmtId="9" fontId="37" fillId="20" borderId="43" xfId="37" applyFont="1" applyFill="1" applyBorder="1" applyProtection="1">
      <protection locked="0"/>
    </xf>
    <xf numFmtId="3" fontId="37" fillId="20" borderId="43" xfId="37" applyNumberFormat="1" applyFont="1" applyFill="1" applyBorder="1" applyProtection="1">
      <protection locked="0"/>
    </xf>
    <xf numFmtId="3" fontId="37" fillId="20" borderId="30" xfId="35" applyNumberFormat="1" applyFont="1" applyFill="1" applyBorder="1" applyAlignment="1" applyProtection="1">
      <alignment horizontal="right"/>
      <protection locked="0"/>
    </xf>
    <xf numFmtId="3" fontId="15" fillId="21" borderId="25" xfId="35" applyNumberFormat="1" applyFont="1" applyFill="1" applyBorder="1" applyAlignment="1" applyProtection="1">
      <alignment horizontal="right"/>
      <protection locked="0"/>
    </xf>
    <xf numFmtId="3" fontId="15" fillId="21" borderId="26" xfId="35" applyNumberFormat="1" applyFont="1" applyFill="1" applyBorder="1" applyAlignment="1" applyProtection="1">
      <alignment horizontal="right"/>
      <protection locked="0"/>
    </xf>
    <xf numFmtId="3" fontId="37" fillId="20" borderId="25" xfId="35" applyNumberFormat="1" applyFont="1" applyFill="1" applyBorder="1" applyAlignment="1" applyProtection="1">
      <alignment horizontal="right"/>
      <protection locked="0"/>
    </xf>
    <xf numFmtId="3" fontId="37" fillId="20" borderId="26" xfId="35" applyNumberFormat="1" applyFont="1" applyFill="1" applyBorder="1" applyAlignment="1" applyProtection="1">
      <alignment horizontal="right"/>
      <protection locked="0"/>
    </xf>
    <xf numFmtId="3" fontId="37" fillId="21" borderId="25" xfId="35" applyNumberFormat="1" applyFont="1" applyFill="1" applyBorder="1" applyAlignment="1" applyProtection="1">
      <alignment horizontal="right"/>
      <protection locked="0"/>
    </xf>
    <xf numFmtId="3" fontId="37" fillId="21" borderId="26" xfId="35" applyNumberFormat="1" applyFont="1" applyFill="1" applyBorder="1" applyAlignment="1" applyProtection="1">
      <alignment horizontal="right"/>
      <protection locked="0"/>
    </xf>
    <xf numFmtId="3" fontId="37" fillId="21" borderId="32" xfId="35" applyNumberFormat="1" applyFont="1" applyFill="1" applyBorder="1" applyAlignment="1" applyProtection="1">
      <alignment horizontal="right"/>
      <protection locked="0"/>
    </xf>
    <xf numFmtId="9" fontId="37" fillId="20" borderId="44" xfId="37" applyFont="1" applyFill="1" applyBorder="1" applyProtection="1">
      <protection locked="0"/>
    </xf>
    <xf numFmtId="3" fontId="37" fillId="20" borderId="44" xfId="37" applyNumberFormat="1" applyFont="1" applyFill="1" applyBorder="1" applyProtection="1">
      <protection locked="0"/>
    </xf>
    <xf numFmtId="3" fontId="37" fillId="21" borderId="33" xfId="35" applyNumberFormat="1" applyFont="1" applyFill="1" applyBorder="1" applyAlignment="1" applyProtection="1">
      <alignment horizontal="right"/>
      <protection locked="0"/>
    </xf>
    <xf numFmtId="3" fontId="37" fillId="20" borderId="47" xfId="35" applyNumberFormat="1" applyFont="1" applyFill="1" applyBorder="1" applyAlignment="1" applyProtection="1">
      <alignment horizontal="right"/>
      <protection locked="0"/>
    </xf>
    <xf numFmtId="3" fontId="15" fillId="21" borderId="48" xfId="35" applyNumberFormat="1" applyFont="1" applyFill="1" applyBorder="1" applyAlignment="1" applyProtection="1">
      <alignment horizontal="right"/>
      <protection locked="0"/>
    </xf>
    <xf numFmtId="3" fontId="37" fillId="20" borderId="48" xfId="35" applyNumberFormat="1" applyFont="1" applyFill="1" applyBorder="1" applyAlignment="1" applyProtection="1">
      <alignment horizontal="right"/>
      <protection locked="0"/>
    </xf>
    <xf numFmtId="3" fontId="37" fillId="21" borderId="48" xfId="35" applyNumberFormat="1" applyFont="1" applyFill="1" applyBorder="1" applyAlignment="1" applyProtection="1">
      <alignment horizontal="right"/>
      <protection locked="0"/>
    </xf>
    <xf numFmtId="3" fontId="37" fillId="21" borderId="49" xfId="35" applyNumberFormat="1" applyFont="1" applyFill="1" applyBorder="1" applyAlignment="1" applyProtection="1">
      <alignment horizontal="right"/>
      <protection locked="0"/>
    </xf>
    <xf numFmtId="3" fontId="15" fillId="17" borderId="50" xfId="35" applyNumberFormat="1" applyFont="1" applyFill="1" applyBorder="1" applyProtection="1">
      <protection locked="0"/>
    </xf>
    <xf numFmtId="3" fontId="37" fillId="21" borderId="32" xfId="35" applyNumberFormat="1" applyFont="1" applyFill="1" applyBorder="1" applyProtection="1">
      <protection locked="0"/>
    </xf>
    <xf numFmtId="3" fontId="37" fillId="21" borderId="44" xfId="35" applyNumberFormat="1" applyFont="1" applyFill="1" applyBorder="1" applyProtection="1">
      <protection locked="0"/>
    </xf>
    <xf numFmtId="3" fontId="37" fillId="21" borderId="33" xfId="35" applyNumberFormat="1" applyFont="1" applyFill="1" applyBorder="1" applyProtection="1">
      <protection locked="0"/>
    </xf>
    <xf numFmtId="3" fontId="16" fillId="20" borderId="39" xfId="35" applyNumberFormat="1" applyFont="1" applyFill="1" applyBorder="1" applyProtection="1">
      <protection locked="0"/>
    </xf>
    <xf numFmtId="3" fontId="37" fillId="21" borderId="43" xfId="35" applyNumberFormat="1" applyFont="1" applyFill="1" applyBorder="1" applyProtection="1">
      <protection locked="0"/>
    </xf>
    <xf numFmtId="3" fontId="15" fillId="17" borderId="38" xfId="35" applyNumberFormat="1" applyFont="1" applyFill="1" applyBorder="1" applyAlignment="1" applyProtection="1">
      <alignment horizontal="center"/>
      <protection locked="0"/>
    </xf>
    <xf numFmtId="3" fontId="15" fillId="17" borderId="21" xfId="35" applyNumberFormat="1" applyFont="1" applyFill="1" applyBorder="1" applyProtection="1">
      <protection locked="0"/>
    </xf>
    <xf numFmtId="3" fontId="15" fillId="20" borderId="10" xfId="35" applyNumberFormat="1" applyFont="1" applyFill="1" applyBorder="1"/>
    <xf numFmtId="1" fontId="15" fillId="20" borderId="28" xfId="35" applyNumberFormat="1" applyFont="1" applyFill="1" applyBorder="1"/>
    <xf numFmtId="1" fontId="15" fillId="20" borderId="47" xfId="35" applyNumberFormat="1" applyFont="1" applyFill="1" applyBorder="1" applyProtection="1">
      <protection locked="0"/>
    </xf>
    <xf numFmtId="3" fontId="15" fillId="20" borderId="52" xfId="35" applyNumberFormat="1" applyFont="1" applyFill="1" applyBorder="1" applyProtection="1">
      <protection locked="0"/>
    </xf>
    <xf numFmtId="1" fontId="15" fillId="20" borderId="53" xfId="35" applyNumberFormat="1" applyFont="1" applyFill="1" applyBorder="1" applyProtection="1">
      <protection locked="0"/>
    </xf>
    <xf numFmtId="1" fontId="15" fillId="20" borderId="54" xfId="35" applyNumberFormat="1" applyFont="1" applyFill="1" applyBorder="1"/>
    <xf numFmtId="1" fontId="15" fillId="20" borderId="45" xfId="35" applyNumberFormat="1" applyFont="1" applyFill="1" applyBorder="1" applyProtection="1">
      <protection locked="0"/>
    </xf>
    <xf numFmtId="1" fontId="15" fillId="20" borderId="46" xfId="35" applyNumberFormat="1" applyFont="1" applyFill="1" applyBorder="1"/>
    <xf numFmtId="0" fontId="15" fillId="20" borderId="42" xfId="35" applyFont="1" applyFill="1" applyBorder="1" applyProtection="1">
      <protection locked="0"/>
    </xf>
    <xf numFmtId="0" fontId="15" fillId="20" borderId="36" xfId="35" applyFont="1" applyFill="1" applyBorder="1"/>
    <xf numFmtId="0" fontId="16" fillId="22" borderId="14" xfId="35" applyFont="1" applyFill="1" applyBorder="1" applyAlignment="1" applyProtection="1">
      <alignment horizontal="center"/>
      <protection locked="0"/>
    </xf>
    <xf numFmtId="1" fontId="15" fillId="22" borderId="0" xfId="35" applyNumberFormat="1" applyFont="1" applyFill="1" applyAlignment="1" applyProtection="1">
      <alignment horizontal="center"/>
      <protection locked="0"/>
    </xf>
    <xf numFmtId="1" fontId="15" fillId="22" borderId="37" xfId="35" applyNumberFormat="1" applyFont="1" applyFill="1" applyBorder="1" applyAlignment="1" applyProtection="1">
      <alignment horizontal="center"/>
      <protection locked="0"/>
    </xf>
    <xf numFmtId="0" fontId="15" fillId="22" borderId="12" xfId="35" applyFont="1" applyFill="1" applyBorder="1" applyProtection="1">
      <protection locked="0"/>
    </xf>
    <xf numFmtId="1" fontId="15" fillId="22" borderId="0" xfId="35" applyNumberFormat="1" applyFont="1" applyFill="1" applyProtection="1">
      <protection locked="0"/>
    </xf>
    <xf numFmtId="1" fontId="15" fillId="22" borderId="12" xfId="35" applyNumberFormat="1" applyFont="1" applyFill="1" applyBorder="1" applyProtection="1">
      <protection locked="0"/>
    </xf>
    <xf numFmtId="3" fontId="15" fillId="22" borderId="0" xfId="35" applyNumberFormat="1" applyFont="1" applyFill="1" applyProtection="1">
      <protection locked="0"/>
    </xf>
    <xf numFmtId="1" fontId="15" fillId="22" borderId="38" xfId="35" applyNumberFormat="1" applyFont="1" applyFill="1" applyBorder="1" applyProtection="1">
      <protection locked="0"/>
    </xf>
    <xf numFmtId="1" fontId="7" fillId="22" borderId="12" xfId="35" quotePrefix="1" applyNumberFormat="1" applyFont="1" applyFill="1" applyBorder="1" applyAlignment="1" applyProtection="1">
      <alignment horizontal="center"/>
      <protection locked="0"/>
    </xf>
    <xf numFmtId="1" fontId="7" fillId="22" borderId="0" xfId="35" quotePrefix="1" applyNumberFormat="1" applyFont="1" applyFill="1" applyAlignment="1" applyProtection="1">
      <alignment horizontal="center"/>
      <protection locked="0"/>
    </xf>
    <xf numFmtId="1" fontId="7" fillId="22" borderId="12" xfId="35" applyNumberFormat="1" applyFont="1" applyFill="1" applyBorder="1" applyAlignment="1" applyProtection="1">
      <alignment horizontal="center" wrapText="1"/>
      <protection locked="0"/>
    </xf>
    <xf numFmtId="3" fontId="7" fillId="22" borderId="0" xfId="35" applyNumberFormat="1" applyFont="1" applyFill="1" applyAlignment="1" applyProtection="1">
      <alignment horizontal="center"/>
      <protection locked="0"/>
    </xf>
    <xf numFmtId="1" fontId="7" fillId="22" borderId="38" xfId="35" quotePrefix="1" applyNumberFormat="1" applyFont="1" applyFill="1" applyBorder="1" applyAlignment="1" applyProtection="1">
      <alignment horizontal="center"/>
      <protection locked="0"/>
    </xf>
    <xf numFmtId="1" fontId="15" fillId="22" borderId="12" xfId="35" applyNumberFormat="1" applyFont="1" applyFill="1" applyBorder="1" applyAlignment="1" applyProtection="1">
      <alignment horizontal="center"/>
      <protection locked="0"/>
    </xf>
    <xf numFmtId="3" fontId="15" fillId="22" borderId="0" xfId="35" applyNumberFormat="1" applyFont="1" applyFill="1" applyAlignment="1" applyProtection="1">
      <alignment horizontal="center"/>
      <protection locked="0"/>
    </xf>
    <xf numFmtId="1" fontId="15" fillId="22" borderId="38" xfId="35" applyNumberFormat="1" applyFont="1" applyFill="1" applyBorder="1" applyAlignment="1" applyProtection="1">
      <alignment horizontal="center"/>
      <protection locked="0"/>
    </xf>
    <xf numFmtId="0" fontId="37" fillId="22" borderId="9" xfId="35" applyFont="1" applyFill="1" applyBorder="1" applyProtection="1">
      <protection locked="0"/>
    </xf>
    <xf numFmtId="0" fontId="15" fillId="22" borderId="9" xfId="35" applyFont="1" applyFill="1" applyBorder="1" applyAlignment="1" applyProtection="1">
      <alignment horizontal="right"/>
      <protection locked="0"/>
    </xf>
    <xf numFmtId="0" fontId="40" fillId="0" borderId="0" xfId="35" applyFont="1" applyProtection="1">
      <protection locked="0"/>
    </xf>
    <xf numFmtId="0" fontId="16" fillId="0" borderId="0" xfId="35" applyFont="1" applyAlignment="1" applyProtection="1">
      <alignment horizontal="center"/>
      <protection locked="0"/>
    </xf>
    <xf numFmtId="0" fontId="15" fillId="22" borderId="9" xfId="35" applyFont="1" applyFill="1" applyBorder="1" applyProtection="1">
      <protection locked="0"/>
    </xf>
    <xf numFmtId="0" fontId="16" fillId="22" borderId="9" xfId="35" applyFont="1" applyFill="1" applyBorder="1" applyProtection="1">
      <protection locked="0"/>
    </xf>
    <xf numFmtId="0" fontId="40" fillId="22" borderId="9" xfId="35" applyFont="1" applyFill="1" applyBorder="1" applyProtection="1">
      <protection locked="0"/>
    </xf>
    <xf numFmtId="3" fontId="7" fillId="20" borderId="9" xfId="0" applyNumberFormat="1" applyFont="1" applyFill="1" applyBorder="1"/>
    <xf numFmtId="3" fontId="7" fillId="20" borderId="7" xfId="0" applyNumberFormat="1" applyFont="1" applyFill="1" applyBorder="1"/>
    <xf numFmtId="1" fontId="6" fillId="22" borderId="0" xfId="0" applyNumberFormat="1" applyFont="1" applyFill="1" applyProtection="1">
      <protection locked="0"/>
    </xf>
    <xf numFmtId="1" fontId="6" fillId="22" borderId="12" xfId="0" applyNumberFormat="1" applyFont="1" applyFill="1" applyBorder="1" applyProtection="1">
      <protection locked="0"/>
    </xf>
    <xf numFmtId="1" fontId="44" fillId="22" borderId="12" xfId="0" applyNumberFormat="1" applyFont="1" applyFill="1" applyBorder="1" applyAlignment="1" applyProtection="1">
      <alignment horizontal="center"/>
      <protection locked="0"/>
    </xf>
    <xf numFmtId="3" fontId="44" fillId="22" borderId="16" xfId="0" applyNumberFormat="1" applyFont="1" applyFill="1" applyBorder="1" applyAlignment="1" applyProtection="1">
      <alignment horizontal="center"/>
      <protection locked="0"/>
    </xf>
    <xf numFmtId="0" fontId="7" fillId="22" borderId="9" xfId="0" applyFont="1" applyFill="1" applyBorder="1" applyProtection="1">
      <protection locked="0"/>
    </xf>
    <xf numFmtId="0" fontId="6" fillId="22" borderId="9" xfId="0" applyFont="1" applyFill="1" applyBorder="1" applyAlignment="1" applyProtection="1">
      <alignment horizontal="right"/>
      <protection locked="0"/>
    </xf>
    <xf numFmtId="0" fontId="6" fillId="22" borderId="9" xfId="0" applyFont="1" applyFill="1" applyBorder="1" applyProtection="1">
      <protection locked="0"/>
    </xf>
    <xf numFmtId="0" fontId="43" fillId="22" borderId="0" xfId="0" applyFont="1" applyFill="1" applyProtection="1">
      <protection locked="0"/>
    </xf>
    <xf numFmtId="0" fontId="7" fillId="22" borderId="0" xfId="0" applyFont="1" applyFill="1" applyProtection="1">
      <protection locked="0"/>
    </xf>
    <xf numFmtId="0" fontId="43" fillId="22" borderId="9" xfId="0" applyFont="1" applyFill="1" applyBorder="1" applyProtection="1">
      <protection locked="0"/>
    </xf>
    <xf numFmtId="0" fontId="6" fillId="17" borderId="15" xfId="0" applyFont="1" applyFill="1" applyBorder="1" applyProtection="1">
      <protection locked="0"/>
    </xf>
    <xf numFmtId="0" fontId="6" fillId="17" borderId="16" xfId="0" applyFont="1" applyFill="1" applyBorder="1" applyProtection="1">
      <protection locked="0"/>
    </xf>
    <xf numFmtId="1" fontId="7" fillId="22" borderId="23" xfId="0" applyNumberFormat="1" applyFont="1" applyFill="1" applyBorder="1" applyAlignment="1" applyProtection="1">
      <alignment horizontal="center"/>
      <protection locked="0"/>
    </xf>
    <xf numFmtId="1" fontId="7" fillId="22" borderId="11" xfId="0" applyNumberFormat="1" applyFont="1" applyFill="1" applyBorder="1" applyAlignment="1" applyProtection="1">
      <alignment horizontal="center"/>
      <protection locked="0"/>
    </xf>
    <xf numFmtId="1" fontId="7" fillId="22" borderId="24" xfId="0" applyNumberFormat="1" applyFont="1" applyFill="1" applyBorder="1" applyAlignment="1" applyProtection="1">
      <alignment horizontal="right"/>
      <protection locked="0"/>
    </xf>
    <xf numFmtId="1" fontId="6" fillId="22" borderId="16" xfId="0" applyNumberFormat="1" applyFont="1" applyFill="1" applyBorder="1" applyProtection="1">
      <protection locked="0"/>
    </xf>
    <xf numFmtId="1" fontId="6" fillId="22" borderId="27" xfId="0" applyNumberFormat="1" applyFont="1" applyFill="1" applyBorder="1" applyProtection="1">
      <protection locked="0"/>
    </xf>
    <xf numFmtId="1" fontId="6" fillId="22" borderId="10" xfId="0" applyNumberFormat="1" applyFont="1" applyFill="1" applyBorder="1" applyProtection="1">
      <protection locked="0"/>
    </xf>
    <xf numFmtId="3" fontId="6" fillId="22" borderId="28" xfId="0" applyNumberFormat="1" applyFont="1" applyFill="1" applyBorder="1" applyProtection="1">
      <protection locked="0"/>
    </xf>
    <xf numFmtId="1" fontId="6" fillId="22" borderId="28" xfId="0" applyNumberFormat="1" applyFont="1" applyFill="1" applyBorder="1" applyProtection="1">
      <protection locked="0"/>
    </xf>
    <xf numFmtId="3" fontId="7" fillId="21" borderId="23" xfId="0" applyNumberFormat="1" applyFont="1" applyFill="1" applyBorder="1" applyProtection="1">
      <protection locked="0"/>
    </xf>
    <xf numFmtId="3" fontId="7" fillId="21" borderId="27" xfId="0" applyNumberFormat="1" applyFont="1" applyFill="1" applyBorder="1" applyProtection="1">
      <protection locked="0"/>
    </xf>
    <xf numFmtId="3" fontId="7" fillId="21" borderId="28" xfId="0" applyNumberFormat="1" applyFont="1" applyFill="1" applyBorder="1" applyProtection="1">
      <protection locked="0"/>
    </xf>
    <xf numFmtId="1" fontId="42" fillId="17" borderId="24" xfId="0" applyNumberFormat="1" applyFont="1" applyFill="1" applyBorder="1" applyProtection="1">
      <protection locked="0"/>
    </xf>
    <xf numFmtId="1" fontId="42" fillId="17" borderId="28" xfId="0" applyNumberFormat="1" applyFont="1" applyFill="1" applyBorder="1" applyProtection="1">
      <protection locked="0"/>
    </xf>
    <xf numFmtId="1" fontId="42" fillId="17" borderId="16" xfId="0" applyNumberFormat="1" applyFont="1" applyFill="1" applyBorder="1" applyProtection="1">
      <protection locked="0"/>
    </xf>
    <xf numFmtId="9" fontId="7" fillId="20" borderId="27" xfId="37" applyFont="1" applyFill="1" applyBorder="1" applyProtection="1">
      <protection locked="0"/>
    </xf>
    <xf numFmtId="3" fontId="7" fillId="20" borderId="28" xfId="37" applyNumberFormat="1" applyFont="1" applyFill="1" applyBorder="1" applyProtection="1">
      <protection locked="0"/>
    </xf>
    <xf numFmtId="3" fontId="7" fillId="20" borderId="8" xfId="0" applyNumberFormat="1" applyFont="1" applyFill="1" applyBorder="1"/>
    <xf numFmtId="1" fontId="42" fillId="17" borderId="8" xfId="0" applyNumberFormat="1" applyFont="1" applyFill="1" applyBorder="1" applyProtection="1">
      <protection locked="0"/>
    </xf>
    <xf numFmtId="3" fontId="7" fillId="20" borderId="7" xfId="0" applyNumberFormat="1" applyFont="1" applyFill="1" applyBorder="1" applyAlignment="1" applyProtection="1">
      <alignment horizontal="right"/>
      <protection locked="0"/>
    </xf>
    <xf numFmtId="3" fontId="7" fillId="20" borderId="9" xfId="0" applyNumberFormat="1" applyFont="1" applyFill="1" applyBorder="1" applyAlignment="1" applyProtection="1">
      <alignment horizontal="right"/>
      <protection locked="0"/>
    </xf>
    <xf numFmtId="3" fontId="6" fillId="21" borderId="27" xfId="0" applyNumberFormat="1" applyFont="1" applyFill="1" applyBorder="1" applyAlignment="1" applyProtection="1">
      <alignment horizontal="right"/>
      <protection locked="0"/>
    </xf>
    <xf numFmtId="3" fontId="6" fillId="21" borderId="10" xfId="0" applyNumberFormat="1" applyFont="1" applyFill="1" applyBorder="1" applyAlignment="1" applyProtection="1">
      <alignment horizontal="right"/>
      <protection locked="0"/>
    </xf>
    <xf numFmtId="3" fontId="7" fillId="21" borderId="7" xfId="0" applyNumberFormat="1" applyFont="1" applyFill="1" applyBorder="1" applyAlignment="1" applyProtection="1">
      <alignment horizontal="right"/>
      <protection locked="0"/>
    </xf>
    <xf numFmtId="3" fontId="7" fillId="21" borderId="9" xfId="0" applyNumberFormat="1" applyFont="1" applyFill="1" applyBorder="1" applyAlignment="1" applyProtection="1">
      <alignment horizontal="right"/>
      <protection locked="0"/>
    </xf>
    <xf numFmtId="3" fontId="7" fillId="21" borderId="56" xfId="0" applyNumberFormat="1" applyFont="1" applyFill="1" applyBorder="1" applyProtection="1">
      <protection locked="0"/>
    </xf>
    <xf numFmtId="3" fontId="7" fillId="21" borderId="47" xfId="0" applyNumberFormat="1" applyFont="1" applyFill="1" applyBorder="1" applyProtection="1">
      <protection locked="0"/>
    </xf>
    <xf numFmtId="3" fontId="7" fillId="21" borderId="30" xfId="0" applyNumberFormat="1" applyFont="1" applyFill="1" applyBorder="1" applyProtection="1">
      <protection locked="0"/>
    </xf>
    <xf numFmtId="3" fontId="7" fillId="21" borderId="33" xfId="0" applyNumberFormat="1" applyFont="1" applyFill="1" applyBorder="1" applyProtection="1">
      <protection locked="0"/>
    </xf>
    <xf numFmtId="9" fontId="7" fillId="20" borderId="51" xfId="37" applyFont="1" applyFill="1" applyBorder="1" applyProtection="1">
      <protection locked="0"/>
    </xf>
    <xf numFmtId="3" fontId="7" fillId="20" borderId="47" xfId="37" applyNumberFormat="1" applyFont="1" applyFill="1" applyBorder="1" applyProtection="1">
      <protection locked="0"/>
    </xf>
    <xf numFmtId="9" fontId="7" fillId="20" borderId="29" xfId="37" applyFont="1" applyFill="1" applyBorder="1" applyProtection="1">
      <protection locked="0"/>
    </xf>
    <xf numFmtId="9" fontId="7" fillId="20" borderId="31" xfId="37" applyFont="1" applyFill="1" applyBorder="1" applyProtection="1">
      <protection locked="0"/>
    </xf>
    <xf numFmtId="3" fontId="7" fillId="21" borderId="51" xfId="0" applyNumberFormat="1" applyFont="1" applyFill="1" applyBorder="1" applyProtection="1">
      <protection locked="0"/>
    </xf>
    <xf numFmtId="3" fontId="7" fillId="21" borderId="55" xfId="0" applyNumberFormat="1" applyFont="1" applyFill="1" applyBorder="1"/>
    <xf numFmtId="3" fontId="7" fillId="20" borderId="55" xfId="37" applyNumberFormat="1" applyFont="1" applyFill="1" applyBorder="1" applyProtection="1">
      <protection locked="0"/>
    </xf>
    <xf numFmtId="3" fontId="7" fillId="21" borderId="57" xfId="0" applyNumberFormat="1" applyFont="1" applyFill="1" applyBorder="1" applyProtection="1">
      <protection locked="0"/>
    </xf>
    <xf numFmtId="3" fontId="6" fillId="21" borderId="57" xfId="0" applyNumberFormat="1" applyFont="1" applyFill="1" applyBorder="1" applyProtection="1">
      <protection locked="0"/>
    </xf>
    <xf numFmtId="3" fontId="7" fillId="21" borderId="57" xfId="0" applyNumberFormat="1" applyFont="1" applyFill="1" applyBorder="1"/>
    <xf numFmtId="3" fontId="7" fillId="21" borderId="48" xfId="0" applyNumberFormat="1" applyFont="1" applyFill="1" applyBorder="1" applyProtection="1">
      <protection locked="0"/>
    </xf>
    <xf numFmtId="3" fontId="7" fillId="21" borderId="55" xfId="0" applyNumberFormat="1" applyFont="1" applyFill="1" applyBorder="1" applyProtection="1">
      <protection locked="0"/>
    </xf>
    <xf numFmtId="3" fontId="7" fillId="20" borderId="48" xfId="0" applyNumberFormat="1" applyFont="1" applyFill="1" applyBorder="1" applyProtection="1">
      <protection locked="0"/>
    </xf>
    <xf numFmtId="3" fontId="6" fillId="21" borderId="48" xfId="0" applyNumberFormat="1" applyFont="1" applyFill="1" applyBorder="1" applyProtection="1">
      <protection locked="0"/>
    </xf>
    <xf numFmtId="3" fontId="6" fillId="21" borderId="55" xfId="0" applyNumberFormat="1" applyFont="1" applyFill="1" applyBorder="1" applyProtection="1">
      <protection locked="0"/>
    </xf>
    <xf numFmtId="3" fontId="7" fillId="20" borderId="57" xfId="0" applyNumberFormat="1" applyFont="1" applyFill="1" applyBorder="1" applyProtection="1">
      <protection locked="0"/>
    </xf>
    <xf numFmtId="3" fontId="6" fillId="21" borderId="51" xfId="0" applyNumberFormat="1" applyFont="1" applyFill="1" applyBorder="1" applyAlignment="1" applyProtection="1">
      <alignment horizontal="right"/>
      <protection locked="0"/>
    </xf>
    <xf numFmtId="3" fontId="6" fillId="21" borderId="57" xfId="0" applyNumberFormat="1" applyFont="1" applyFill="1" applyBorder="1" applyAlignment="1" applyProtection="1">
      <alignment horizontal="right"/>
      <protection locked="0"/>
    </xf>
    <xf numFmtId="3" fontId="6" fillId="21" borderId="55" xfId="0" applyNumberFormat="1" applyFont="1" applyFill="1" applyBorder="1" applyAlignment="1" applyProtection="1">
      <alignment horizontal="right"/>
      <protection locked="0"/>
    </xf>
    <xf numFmtId="3" fontId="6" fillId="21" borderId="47" xfId="0" applyNumberFormat="1" applyFont="1" applyFill="1" applyBorder="1" applyAlignment="1" applyProtection="1">
      <alignment horizontal="right"/>
      <protection locked="0"/>
    </xf>
    <xf numFmtId="3" fontId="7" fillId="21" borderId="29" xfId="0" applyNumberFormat="1" applyFont="1" applyFill="1" applyBorder="1" applyProtection="1">
      <protection locked="0"/>
    </xf>
    <xf numFmtId="3" fontId="7" fillId="21" borderId="25" xfId="0" applyNumberFormat="1" applyFont="1" applyFill="1" applyBorder="1" applyProtection="1">
      <protection locked="0"/>
    </xf>
    <xf numFmtId="3" fontId="7" fillId="20" borderId="17" xfId="0" applyNumberFormat="1" applyFont="1" applyFill="1" applyBorder="1" applyProtection="1">
      <protection locked="0"/>
    </xf>
    <xf numFmtId="3" fontId="6" fillId="21" borderId="58" xfId="0" applyNumberFormat="1" applyFont="1" applyFill="1" applyBorder="1" applyProtection="1">
      <protection locked="0"/>
    </xf>
    <xf numFmtId="3" fontId="6" fillId="21" borderId="25" xfId="0" applyNumberFormat="1" applyFont="1" applyFill="1" applyBorder="1" applyProtection="1">
      <protection locked="0"/>
    </xf>
    <xf numFmtId="3" fontId="7" fillId="21" borderId="25" xfId="0" applyNumberFormat="1" applyFont="1" applyFill="1" applyBorder="1"/>
    <xf numFmtId="3" fontId="7" fillId="21" borderId="31" xfId="0" applyNumberFormat="1" applyFont="1" applyFill="1" applyBorder="1" applyProtection="1">
      <protection locked="0"/>
    </xf>
    <xf numFmtId="9" fontId="7" fillId="20" borderId="25" xfId="37" applyFont="1" applyFill="1" applyBorder="1" applyProtection="1">
      <protection locked="0"/>
    </xf>
    <xf numFmtId="3" fontId="6" fillId="21" borderId="29" xfId="0" applyNumberFormat="1" applyFont="1" applyFill="1" applyBorder="1" applyAlignment="1" applyProtection="1">
      <alignment horizontal="right"/>
      <protection locked="0"/>
    </xf>
    <xf numFmtId="3" fontId="6" fillId="21" borderId="25" xfId="0" applyNumberFormat="1" applyFont="1" applyFill="1" applyBorder="1" applyAlignment="1" applyProtection="1">
      <alignment horizontal="right"/>
      <protection locked="0"/>
    </xf>
    <xf numFmtId="3" fontId="6" fillId="21" borderId="31" xfId="0" applyNumberFormat="1" applyFont="1" applyFill="1" applyBorder="1" applyAlignment="1" applyProtection="1">
      <alignment horizontal="right"/>
      <protection locked="0"/>
    </xf>
    <xf numFmtId="9" fontId="7" fillId="20" borderId="58" xfId="37" applyFont="1" applyFill="1" applyBorder="1" applyProtection="1">
      <protection locked="0"/>
    </xf>
    <xf numFmtId="3" fontId="7" fillId="20" borderId="39" xfId="0" applyNumberFormat="1" applyFont="1" applyFill="1" applyBorder="1"/>
    <xf numFmtId="9" fontId="7" fillId="20" borderId="39" xfId="37" applyFont="1" applyFill="1" applyBorder="1" applyProtection="1">
      <protection locked="0"/>
    </xf>
    <xf numFmtId="3" fontId="7" fillId="21" borderId="39" xfId="0" applyNumberFormat="1" applyFont="1" applyFill="1" applyBorder="1" applyAlignment="1" applyProtection="1">
      <alignment horizontal="right"/>
      <protection locked="0"/>
    </xf>
    <xf numFmtId="3" fontId="7" fillId="20" borderId="39" xfId="0" applyNumberFormat="1" applyFont="1" applyFill="1" applyBorder="1" applyAlignment="1" applyProtection="1">
      <alignment horizontal="right"/>
      <protection locked="0"/>
    </xf>
    <xf numFmtId="0" fontId="6" fillId="20" borderId="0" xfId="0" applyFont="1" applyFill="1" applyAlignment="1">
      <alignment horizontal="center"/>
    </xf>
    <xf numFmtId="0" fontId="46" fillId="20" borderId="0" xfId="0" quotePrefix="1" applyFont="1" applyFill="1" applyAlignment="1">
      <alignment horizontal="left"/>
    </xf>
    <xf numFmtId="3" fontId="7" fillId="20" borderId="9" xfId="0" applyNumberFormat="1" applyFont="1" applyFill="1" applyBorder="1" applyAlignment="1">
      <alignment horizontal="center"/>
    </xf>
    <xf numFmtId="3" fontId="6" fillId="17" borderId="23" xfId="0" applyNumberFormat="1" applyFont="1" applyFill="1" applyBorder="1" applyProtection="1">
      <protection locked="0"/>
    </xf>
    <xf numFmtId="3" fontId="6" fillId="17" borderId="11" xfId="0" applyNumberFormat="1" applyFont="1" applyFill="1" applyBorder="1" applyProtection="1">
      <protection locked="0"/>
    </xf>
    <xf numFmtId="9" fontId="7" fillId="17" borderId="23" xfId="37" applyFont="1" applyFill="1" applyBorder="1" applyProtection="1">
      <protection locked="0"/>
    </xf>
    <xf numFmtId="3" fontId="7" fillId="17" borderId="24" xfId="37" applyNumberFormat="1" applyFont="1" applyFill="1" applyBorder="1" applyProtection="1">
      <protection locked="0"/>
    </xf>
    <xf numFmtId="3" fontId="6" fillId="17" borderId="27" xfId="0" applyNumberFormat="1" applyFont="1" applyFill="1" applyBorder="1" applyProtection="1">
      <protection locked="0"/>
    </xf>
    <xf numFmtId="3" fontId="7" fillId="20" borderId="9" xfId="0" applyNumberFormat="1" applyFont="1" applyFill="1" applyBorder="1" applyProtection="1">
      <protection hidden="1"/>
    </xf>
    <xf numFmtId="3" fontId="7" fillId="20" borderId="7" xfId="0" applyNumberFormat="1" applyFont="1" applyFill="1" applyBorder="1" applyProtection="1">
      <protection hidden="1"/>
    </xf>
    <xf numFmtId="1" fontId="7" fillId="22" borderId="14" xfId="0" applyNumberFormat="1" applyFont="1" applyFill="1" applyBorder="1" applyAlignment="1" applyProtection="1">
      <alignment horizontal="right"/>
      <protection locked="0"/>
    </xf>
    <xf numFmtId="1" fontId="6" fillId="22" borderId="12" xfId="0" applyNumberFormat="1" applyFont="1" applyFill="1" applyBorder="1" applyAlignment="1" applyProtection="1">
      <alignment horizontal="center"/>
      <protection locked="0"/>
    </xf>
    <xf numFmtId="1" fontId="6" fillId="22" borderId="16" xfId="0" applyNumberFormat="1" applyFont="1" applyFill="1" applyBorder="1" applyAlignment="1" applyProtection="1">
      <alignment horizontal="center"/>
      <protection locked="0"/>
    </xf>
    <xf numFmtId="0" fontId="7" fillId="22" borderId="9" xfId="0" applyFont="1" applyFill="1" applyBorder="1" applyProtection="1">
      <protection hidden="1"/>
    </xf>
    <xf numFmtId="0" fontId="6" fillId="22" borderId="9" xfId="0" applyFont="1" applyFill="1" applyBorder="1" applyProtection="1">
      <protection hidden="1"/>
    </xf>
    <xf numFmtId="1" fontId="7" fillId="22" borderId="22" xfId="0" applyNumberFormat="1" applyFont="1" applyFill="1" applyBorder="1" applyAlignment="1" applyProtection="1">
      <alignment horizontal="right"/>
      <protection locked="0"/>
    </xf>
    <xf numFmtId="0" fontId="6" fillId="22" borderId="15" xfId="0" applyFont="1" applyFill="1" applyBorder="1" applyProtection="1">
      <protection locked="0"/>
    </xf>
    <xf numFmtId="0" fontId="6" fillId="22" borderId="16" xfId="0" applyFont="1" applyFill="1" applyBorder="1" applyProtection="1">
      <protection locked="0"/>
    </xf>
    <xf numFmtId="0" fontId="6" fillId="22" borderId="28" xfId="0" applyFont="1" applyFill="1" applyBorder="1" applyProtection="1">
      <protection locked="0"/>
    </xf>
    <xf numFmtId="0" fontId="42" fillId="18" borderId="24" xfId="0" applyFont="1" applyFill="1" applyBorder="1" applyAlignment="1" applyProtection="1">
      <alignment horizontal="center"/>
      <protection locked="0"/>
    </xf>
    <xf numFmtId="3" fontId="7" fillId="21" borderId="10" xfId="0" applyNumberFormat="1" applyFont="1" applyFill="1" applyBorder="1" applyProtection="1">
      <protection locked="0"/>
    </xf>
    <xf numFmtId="3" fontId="7" fillId="20" borderId="28" xfId="0" applyNumberFormat="1" applyFont="1" applyFill="1" applyBorder="1" applyProtection="1">
      <protection locked="0"/>
    </xf>
    <xf numFmtId="0" fontId="42" fillId="18" borderId="28" xfId="0" applyFont="1" applyFill="1" applyBorder="1" applyAlignment="1" applyProtection="1">
      <alignment horizontal="center"/>
      <protection locked="0"/>
    </xf>
    <xf numFmtId="0" fontId="42" fillId="18" borderId="16" xfId="0" applyFont="1" applyFill="1" applyBorder="1" applyAlignment="1" applyProtection="1">
      <alignment horizontal="center"/>
      <protection locked="0"/>
    </xf>
    <xf numFmtId="0" fontId="42" fillId="17" borderId="28" xfId="0" applyFont="1" applyFill="1" applyBorder="1" applyAlignment="1" applyProtection="1">
      <alignment horizontal="center"/>
      <protection locked="0"/>
    </xf>
    <xf numFmtId="9" fontId="7" fillId="0" borderId="0" xfId="37" applyFont="1" applyFill="1" applyBorder="1" applyProtection="1">
      <protection locked="0"/>
    </xf>
    <xf numFmtId="3" fontId="7" fillId="0" borderId="0" xfId="0" applyNumberFormat="1" applyFont="1" applyProtection="1">
      <protection locked="0"/>
    </xf>
    <xf numFmtId="0" fontId="42" fillId="17" borderId="8" xfId="0" applyFont="1" applyFill="1" applyBorder="1" applyAlignment="1" applyProtection="1">
      <alignment horizontal="center"/>
      <protection locked="0"/>
    </xf>
    <xf numFmtId="3" fontId="6" fillId="17" borderId="24" xfId="0" applyNumberFormat="1" applyFont="1" applyFill="1" applyBorder="1" applyProtection="1">
      <protection locked="0"/>
    </xf>
    <xf numFmtId="0" fontId="42" fillId="18" borderId="8" xfId="0" applyFont="1" applyFill="1" applyBorder="1" applyAlignment="1" applyProtection="1">
      <alignment horizontal="center"/>
      <protection locked="0"/>
    </xf>
    <xf numFmtId="0" fontId="42" fillId="17" borderId="16" xfId="0" applyFont="1" applyFill="1" applyBorder="1" applyAlignment="1" applyProtection="1">
      <alignment horizontal="center"/>
      <protection locked="0"/>
    </xf>
    <xf numFmtId="0" fontId="42" fillId="17" borderId="24" xfId="0" applyFont="1" applyFill="1" applyBorder="1" applyAlignment="1" applyProtection="1">
      <alignment horizontal="center"/>
      <protection locked="0"/>
    </xf>
    <xf numFmtId="3" fontId="7" fillId="21" borderId="32" xfId="0" applyNumberFormat="1" applyFont="1" applyFill="1" applyBorder="1" applyProtection="1">
      <protection locked="0"/>
    </xf>
    <xf numFmtId="3" fontId="7" fillId="20" borderId="55" xfId="0" applyNumberFormat="1" applyFont="1" applyFill="1" applyBorder="1" applyProtection="1">
      <protection locked="0"/>
    </xf>
    <xf numFmtId="3" fontId="7" fillId="20" borderId="47" xfId="0" applyNumberFormat="1" applyFont="1" applyFill="1" applyBorder="1" applyProtection="1">
      <protection locked="0"/>
    </xf>
    <xf numFmtId="3" fontId="7" fillId="20" borderId="39" xfId="0" applyNumberFormat="1" applyFont="1" applyFill="1" applyBorder="1" applyProtection="1">
      <protection hidden="1"/>
    </xf>
    <xf numFmtId="3" fontId="6" fillId="17" borderId="18" xfId="0" applyNumberFormat="1" applyFont="1" applyFill="1" applyBorder="1" applyAlignment="1">
      <alignment horizontal="right"/>
    </xf>
    <xf numFmtId="3" fontId="6" fillId="20" borderId="18" xfId="0" applyNumberFormat="1" applyFont="1" applyFill="1" applyBorder="1" applyAlignment="1">
      <alignment horizontal="right"/>
    </xf>
    <xf numFmtId="3" fontId="6" fillId="17" borderId="18" xfId="0" quotePrefix="1" applyNumberFormat="1" applyFont="1" applyFill="1" applyBorder="1" applyAlignment="1">
      <alignment horizontal="right"/>
    </xf>
    <xf numFmtId="3" fontId="6" fillId="17" borderId="18" xfId="0" applyNumberFormat="1" applyFont="1" applyFill="1" applyBorder="1"/>
    <xf numFmtId="3" fontId="6" fillId="20" borderId="18" xfId="0" applyNumberFormat="1" applyFont="1" applyFill="1" applyBorder="1"/>
    <xf numFmtId="3" fontId="6" fillId="20" borderId="39" xfId="0" applyNumberFormat="1" applyFont="1" applyFill="1" applyBorder="1" applyAlignment="1">
      <alignment horizontal="right"/>
    </xf>
    <xf numFmtId="3" fontId="6" fillId="20" borderId="40" xfId="0" applyNumberFormat="1" applyFont="1" applyFill="1" applyBorder="1" applyAlignment="1">
      <alignment horizontal="right"/>
    </xf>
    <xf numFmtId="3" fontId="6" fillId="20" borderId="41" xfId="0" applyNumberFormat="1" applyFont="1" applyFill="1" applyBorder="1" applyAlignment="1">
      <alignment horizontal="right"/>
    </xf>
    <xf numFmtId="3" fontId="6" fillId="20" borderId="39" xfId="0" quotePrefix="1" applyNumberFormat="1" applyFont="1" applyFill="1" applyBorder="1" applyAlignment="1">
      <alignment horizontal="right"/>
    </xf>
    <xf numFmtId="3" fontId="6" fillId="20" borderId="40" xfId="0" quotePrefix="1" applyNumberFormat="1" applyFont="1" applyFill="1" applyBorder="1" applyAlignment="1">
      <alignment horizontal="right"/>
    </xf>
    <xf numFmtId="3" fontId="6" fillId="20" borderId="39" xfId="0" applyNumberFormat="1" applyFont="1" applyFill="1" applyBorder="1"/>
    <xf numFmtId="3" fontId="6" fillId="20" borderId="40" xfId="0" applyNumberFormat="1" applyFont="1" applyFill="1" applyBorder="1"/>
    <xf numFmtId="3" fontId="6" fillId="20" borderId="41" xfId="0" applyNumberFormat="1" applyFont="1" applyFill="1" applyBorder="1"/>
    <xf numFmtId="0" fontId="7" fillId="22" borderId="0" xfId="0" applyFont="1" applyFill="1"/>
    <xf numFmtId="3" fontId="6" fillId="17" borderId="29" xfId="0" applyNumberFormat="1" applyFont="1" applyFill="1" applyBorder="1" applyAlignment="1">
      <alignment horizontal="right"/>
    </xf>
    <xf numFmtId="3" fontId="6" fillId="17" borderId="43" xfId="0" applyNumberFormat="1" applyFont="1" applyFill="1" applyBorder="1" applyAlignment="1">
      <alignment horizontal="right"/>
    </xf>
    <xf numFmtId="3" fontId="6" fillId="21" borderId="43" xfId="0" applyNumberFormat="1" applyFont="1" applyFill="1" applyBorder="1" applyAlignment="1">
      <alignment horizontal="right"/>
    </xf>
    <xf numFmtId="3" fontId="6" fillId="17" borderId="25" xfId="0" applyNumberFormat="1" applyFont="1" applyFill="1" applyBorder="1" applyAlignment="1">
      <alignment horizontal="right"/>
    </xf>
    <xf numFmtId="3" fontId="6" fillId="17" borderId="16" xfId="0" applyNumberFormat="1" applyFont="1" applyFill="1" applyBorder="1" applyAlignment="1">
      <alignment horizontal="center"/>
    </xf>
    <xf numFmtId="3" fontId="6" fillId="17" borderId="25" xfId="0" quotePrefix="1" applyNumberFormat="1" applyFont="1" applyFill="1" applyBorder="1" applyAlignment="1">
      <alignment horizontal="right"/>
    </xf>
    <xf numFmtId="3" fontId="6" fillId="17" borderId="32" xfId="0" applyNumberFormat="1" applyFont="1" applyFill="1" applyBorder="1" applyAlignment="1">
      <alignment horizontal="right"/>
    </xf>
    <xf numFmtId="3" fontId="6" fillId="17" borderId="44" xfId="0" applyNumberFormat="1" applyFont="1" applyFill="1" applyBorder="1" applyAlignment="1">
      <alignment horizontal="right"/>
    </xf>
    <xf numFmtId="3" fontId="6" fillId="17" borderId="28" xfId="0" applyNumberFormat="1" applyFont="1" applyFill="1" applyBorder="1" applyAlignment="1">
      <alignment horizontal="center"/>
    </xf>
    <xf numFmtId="3" fontId="6" fillId="17" borderId="29" xfId="0" applyNumberFormat="1" applyFont="1" applyFill="1" applyBorder="1"/>
    <xf numFmtId="3" fontId="6" fillId="17" borderId="43" xfId="0" applyNumberFormat="1" applyFont="1" applyFill="1" applyBorder="1"/>
    <xf numFmtId="3" fontId="6" fillId="21" borderId="43" xfId="0" applyNumberFormat="1" applyFont="1" applyFill="1" applyBorder="1"/>
    <xf numFmtId="3" fontId="6" fillId="17" borderId="25" xfId="0" applyNumberFormat="1" applyFont="1" applyFill="1" applyBorder="1"/>
    <xf numFmtId="3" fontId="6" fillId="17" borderId="32" xfId="0" applyNumberFormat="1" applyFont="1" applyFill="1" applyBorder="1"/>
    <xf numFmtId="3" fontId="6" fillId="17" borderId="44" xfId="0" applyNumberFormat="1" applyFont="1" applyFill="1" applyBorder="1"/>
    <xf numFmtId="3" fontId="6" fillId="20" borderId="21" xfId="0" applyNumberFormat="1" applyFont="1" applyFill="1" applyBorder="1" applyAlignment="1">
      <alignment horizontal="right"/>
    </xf>
    <xf numFmtId="3" fontId="6" fillId="20" borderId="21" xfId="0" applyNumberFormat="1" applyFont="1" applyFill="1" applyBorder="1"/>
    <xf numFmtId="3" fontId="6" fillId="17" borderId="53" xfId="0" applyNumberFormat="1" applyFont="1" applyFill="1" applyBorder="1" applyAlignment="1">
      <alignment horizontal="right"/>
    </xf>
    <xf numFmtId="3" fontId="6" fillId="17" borderId="19" xfId="0" applyNumberFormat="1" applyFont="1" applyFill="1" applyBorder="1" applyAlignment="1">
      <alignment horizontal="right"/>
    </xf>
    <xf numFmtId="3" fontId="6" fillId="20" borderId="19" xfId="0" applyNumberFormat="1" applyFont="1" applyFill="1" applyBorder="1" applyAlignment="1">
      <alignment horizontal="right"/>
    </xf>
    <xf numFmtId="3" fontId="6" fillId="21" borderId="19" xfId="0" applyNumberFormat="1" applyFont="1" applyFill="1" applyBorder="1" applyAlignment="1">
      <alignment horizontal="right"/>
    </xf>
    <xf numFmtId="3" fontId="6" fillId="17" borderId="54" xfId="0" applyNumberFormat="1" applyFont="1" applyFill="1" applyBorder="1" applyAlignment="1">
      <alignment horizontal="right"/>
    </xf>
    <xf numFmtId="3" fontId="6" fillId="20" borderId="59" xfId="0" quotePrefix="1" applyNumberFormat="1" applyFont="1" applyFill="1" applyBorder="1" applyAlignment="1">
      <alignment horizontal="right"/>
    </xf>
    <xf numFmtId="3" fontId="6" fillId="17" borderId="53" xfId="0" applyNumberFormat="1" applyFont="1" applyFill="1" applyBorder="1"/>
    <xf numFmtId="3" fontId="6" fillId="17" borderId="19" xfId="0" applyNumberFormat="1" applyFont="1" applyFill="1" applyBorder="1"/>
    <xf numFmtId="3" fontId="6" fillId="20" borderId="19" xfId="0" applyNumberFormat="1" applyFont="1" applyFill="1" applyBorder="1"/>
    <xf numFmtId="3" fontId="6" fillId="17" borderId="54" xfId="0" applyNumberFormat="1" applyFont="1" applyFill="1" applyBorder="1"/>
    <xf numFmtId="3" fontId="7" fillId="17" borderId="42" xfId="0" applyNumberFormat="1" applyFont="1" applyFill="1" applyBorder="1" applyAlignment="1">
      <alignment horizontal="center"/>
    </xf>
    <xf numFmtId="3" fontId="6" fillId="17" borderId="38" xfId="0" applyNumberFormat="1" applyFont="1" applyFill="1" applyBorder="1" applyAlignment="1">
      <alignment horizontal="center"/>
    </xf>
    <xf numFmtId="3" fontId="6" fillId="17" borderId="50" xfId="0" applyNumberFormat="1" applyFont="1" applyFill="1" applyBorder="1" applyAlignment="1">
      <alignment horizontal="center"/>
    </xf>
    <xf numFmtId="3" fontId="6" fillId="20" borderId="21" xfId="0" quotePrefix="1" applyNumberFormat="1" applyFont="1" applyFill="1" applyBorder="1" applyAlignment="1">
      <alignment horizontal="center"/>
    </xf>
    <xf numFmtId="3" fontId="7" fillId="17" borderId="42" xfId="0" applyNumberFormat="1" applyFont="1" applyFill="1" applyBorder="1"/>
    <xf numFmtId="3" fontId="6" fillId="17" borderId="38" xfId="0" applyNumberFormat="1" applyFont="1" applyFill="1" applyBorder="1"/>
    <xf numFmtId="3" fontId="6" fillId="17" borderId="50" xfId="0" applyNumberFormat="1" applyFont="1" applyFill="1" applyBorder="1"/>
    <xf numFmtId="0" fontId="7" fillId="17" borderId="21" xfId="0" applyFont="1" applyFill="1" applyBorder="1"/>
    <xf numFmtId="3" fontId="6" fillId="17" borderId="12" xfId="0" applyNumberFormat="1" applyFont="1" applyFill="1" applyBorder="1" applyAlignment="1">
      <alignment horizontal="center"/>
    </xf>
    <xf numFmtId="3" fontId="7" fillId="21" borderId="10" xfId="0" applyNumberFormat="1" applyFont="1" applyFill="1" applyBorder="1" applyAlignment="1">
      <alignment horizontal="center"/>
    </xf>
    <xf numFmtId="3" fontId="6" fillId="17" borderId="7" xfId="0" applyNumberFormat="1" applyFont="1" applyFill="1" applyBorder="1" applyAlignment="1">
      <alignment horizontal="center"/>
    </xf>
    <xf numFmtId="3" fontId="6" fillId="17" borderId="9" xfId="0" applyNumberFormat="1" applyFont="1" applyFill="1" applyBorder="1" applyAlignment="1">
      <alignment horizontal="center"/>
    </xf>
    <xf numFmtId="3" fontId="6" fillId="17" borderId="8" xfId="0" applyNumberFormat="1" applyFont="1" applyFill="1" applyBorder="1" applyAlignment="1">
      <alignment horizontal="center"/>
    </xf>
    <xf numFmtId="3" fontId="6" fillId="17" borderId="23" xfId="0" applyNumberFormat="1" applyFont="1" applyFill="1" applyBorder="1" applyAlignment="1">
      <alignment horizontal="center"/>
    </xf>
    <xf numFmtId="3" fontId="6" fillId="17" borderId="11" xfId="0" applyNumberFormat="1" applyFont="1" applyFill="1" applyBorder="1" applyAlignment="1">
      <alignment horizontal="center"/>
    </xf>
    <xf numFmtId="3" fontId="6" fillId="17" borderId="24" xfId="0" applyNumberFormat="1" applyFont="1" applyFill="1" applyBorder="1" applyAlignment="1">
      <alignment horizontal="center"/>
    </xf>
    <xf numFmtId="3" fontId="6" fillId="17" borderId="27" xfId="0" applyNumberFormat="1" applyFont="1" applyFill="1" applyBorder="1" applyAlignment="1">
      <alignment horizontal="center"/>
    </xf>
    <xf numFmtId="3" fontId="6" fillId="17" borderId="10" xfId="0" applyNumberFormat="1" applyFont="1" applyFill="1" applyBorder="1" applyAlignment="1">
      <alignment horizontal="center"/>
    </xf>
    <xf numFmtId="3" fontId="7" fillId="20" borderId="7" xfId="0" applyNumberFormat="1" applyFont="1" applyFill="1" applyBorder="1" applyAlignment="1">
      <alignment horizontal="center"/>
    </xf>
    <xf numFmtId="3" fontId="6" fillId="18" borderId="10" xfId="0" applyNumberFormat="1" applyFont="1" applyFill="1" applyBorder="1" applyAlignment="1">
      <alignment horizontal="center"/>
    </xf>
    <xf numFmtId="0" fontId="6" fillId="18" borderId="7" xfId="0" applyFont="1" applyFill="1" applyBorder="1"/>
    <xf numFmtId="0" fontId="7" fillId="22" borderId="9" xfId="0" applyFont="1" applyFill="1" applyBorder="1" applyAlignment="1">
      <alignment horizontal="center" vertical="top" wrapText="1"/>
    </xf>
    <xf numFmtId="0" fontId="7" fillId="22" borderId="8" xfId="0" applyFont="1" applyFill="1" applyBorder="1" applyAlignment="1">
      <alignment horizontal="center" vertical="top" wrapText="1"/>
    </xf>
    <xf numFmtId="0" fontId="7" fillId="17" borderId="23" xfId="0" applyFont="1" applyFill="1" applyBorder="1"/>
    <xf numFmtId="0" fontId="6" fillId="17" borderId="24" xfId="0" applyFont="1" applyFill="1" applyBorder="1"/>
    <xf numFmtId="0" fontId="6" fillId="17" borderId="12" xfId="0" applyFont="1" applyFill="1" applyBorder="1"/>
    <xf numFmtId="0" fontId="38" fillId="17" borderId="16" xfId="0" applyFont="1" applyFill="1" applyBorder="1"/>
    <xf numFmtId="0" fontId="6" fillId="17" borderId="16" xfId="0" applyFont="1" applyFill="1" applyBorder="1"/>
    <xf numFmtId="0" fontId="7" fillId="17" borderId="12" xfId="0" applyFont="1" applyFill="1" applyBorder="1"/>
    <xf numFmtId="0" fontId="7" fillId="17" borderId="27" xfId="0" applyFont="1" applyFill="1" applyBorder="1"/>
    <xf numFmtId="0" fontId="6" fillId="17" borderId="28" xfId="0" applyFont="1" applyFill="1" applyBorder="1"/>
    <xf numFmtId="0" fontId="6" fillId="17" borderId="27" xfId="0" applyFont="1" applyFill="1" applyBorder="1"/>
    <xf numFmtId="0" fontId="6" fillId="17" borderId="23" xfId="0" applyFont="1" applyFill="1" applyBorder="1"/>
    <xf numFmtId="0" fontId="6" fillId="22" borderId="9" xfId="0" applyFont="1" applyFill="1" applyBorder="1"/>
    <xf numFmtId="0" fontId="7" fillId="22" borderId="7" xfId="0" applyFont="1" applyFill="1" applyBorder="1"/>
    <xf numFmtId="0" fontId="6" fillId="22" borderId="8" xfId="0" applyFont="1" applyFill="1" applyBorder="1"/>
    <xf numFmtId="0" fontId="6" fillId="22" borderId="0" xfId="0" applyFont="1" applyFill="1"/>
    <xf numFmtId="0" fontId="7" fillId="22" borderId="9" xfId="0" applyFont="1" applyFill="1" applyBorder="1"/>
    <xf numFmtId="0" fontId="7" fillId="22" borderId="21" xfId="0" applyFont="1" applyFill="1" applyBorder="1"/>
    <xf numFmtId="0" fontId="6" fillId="22" borderId="21" xfId="0" applyFont="1" applyFill="1" applyBorder="1"/>
    <xf numFmtId="0" fontId="6" fillId="22" borderId="0" xfId="0" applyFont="1" applyFill="1" applyAlignment="1">
      <alignment horizontal="center"/>
    </xf>
    <xf numFmtId="0" fontId="7" fillId="22" borderId="22" xfId="0" applyFont="1" applyFill="1" applyBorder="1" applyAlignment="1">
      <alignment horizontal="center"/>
    </xf>
    <xf numFmtId="0" fontId="7" fillId="22" borderId="15" xfId="0" applyFont="1" applyFill="1" applyBorder="1" applyAlignment="1">
      <alignment horizontal="center"/>
    </xf>
    <xf numFmtId="0" fontId="6" fillId="22" borderId="16" xfId="0" applyFont="1" applyFill="1" applyBorder="1" applyAlignment="1">
      <alignment horizontal="center"/>
    </xf>
    <xf numFmtId="0" fontId="6" fillId="22" borderId="10" xfId="0" applyFont="1" applyFill="1" applyBorder="1" applyAlignment="1">
      <alignment horizontal="center"/>
    </xf>
    <xf numFmtId="0" fontId="6" fillId="22" borderId="28" xfId="0" applyFont="1" applyFill="1" applyBorder="1" applyAlignment="1">
      <alignment horizontal="center"/>
    </xf>
    <xf numFmtId="0" fontId="7" fillId="22" borderId="14" xfId="0" applyFont="1" applyFill="1" applyBorder="1" applyAlignment="1">
      <alignment horizontal="center"/>
    </xf>
    <xf numFmtId="0" fontId="6" fillId="22" borderId="12" xfId="0" applyFont="1" applyFill="1" applyBorder="1" applyAlignment="1">
      <alignment horizontal="center"/>
    </xf>
    <xf numFmtId="0" fontId="6" fillId="22" borderId="27" xfId="0" applyFont="1" applyFill="1" applyBorder="1" applyAlignment="1">
      <alignment horizontal="center"/>
    </xf>
    <xf numFmtId="3" fontId="6" fillId="21" borderId="11" xfId="0" applyNumberFormat="1" applyFont="1" applyFill="1" applyBorder="1" applyAlignment="1">
      <alignment horizontal="center"/>
    </xf>
    <xf numFmtId="3" fontId="7" fillId="0" borderId="9" xfId="0" applyNumberFormat="1" applyFont="1" applyBorder="1" applyAlignment="1">
      <alignment horizontal="center"/>
    </xf>
    <xf numFmtId="3" fontId="6" fillId="21" borderId="18" xfId="0" applyNumberFormat="1" applyFont="1" applyFill="1" applyBorder="1" applyAlignment="1">
      <alignment horizontal="center"/>
    </xf>
    <xf numFmtId="3" fontId="7" fillId="20" borderId="18" xfId="0" applyNumberFormat="1" applyFont="1" applyFill="1" applyBorder="1" applyAlignment="1">
      <alignment horizontal="center"/>
    </xf>
    <xf numFmtId="3" fontId="7" fillId="21" borderId="18" xfId="0" applyNumberFormat="1" applyFont="1" applyFill="1" applyBorder="1" applyAlignment="1">
      <alignment horizontal="center"/>
    </xf>
    <xf numFmtId="3" fontId="7" fillId="20" borderId="59" xfId="0" applyNumberFormat="1" applyFont="1" applyFill="1" applyBorder="1" applyAlignment="1">
      <alignment horizontal="center"/>
    </xf>
    <xf numFmtId="3" fontId="7" fillId="20" borderId="40" xfId="0" applyNumberFormat="1" applyFont="1" applyFill="1" applyBorder="1" applyAlignment="1">
      <alignment horizontal="center"/>
    </xf>
    <xf numFmtId="3" fontId="7" fillId="20" borderId="19" xfId="0" applyNumberFormat="1" applyFont="1" applyFill="1" applyBorder="1" applyAlignment="1">
      <alignment horizontal="center"/>
    </xf>
    <xf numFmtId="3" fontId="6" fillId="21" borderId="43" xfId="0" applyNumberFormat="1" applyFont="1" applyFill="1" applyBorder="1" applyAlignment="1">
      <alignment horizontal="center"/>
    </xf>
    <xf numFmtId="3" fontId="6" fillId="21" borderId="45" xfId="0" applyNumberFormat="1" applyFont="1" applyFill="1" applyBorder="1" applyAlignment="1">
      <alignment horizontal="center"/>
    </xf>
    <xf numFmtId="3" fontId="6" fillId="21" borderId="46" xfId="0" applyNumberFormat="1" applyFont="1" applyFill="1" applyBorder="1" applyAlignment="1">
      <alignment horizontal="center"/>
    </xf>
    <xf numFmtId="3" fontId="6" fillId="21" borderId="44" xfId="0" applyNumberFormat="1" applyFont="1" applyFill="1" applyBorder="1" applyAlignment="1">
      <alignment horizontal="center"/>
    </xf>
    <xf numFmtId="3" fontId="7" fillId="20" borderId="60" xfId="0" applyNumberFormat="1" applyFont="1" applyFill="1" applyBorder="1" applyAlignment="1">
      <alignment horizontal="center"/>
    </xf>
    <xf numFmtId="3" fontId="7" fillId="0" borderId="7" xfId="0" applyNumberFormat="1" applyFont="1" applyBorder="1" applyAlignment="1">
      <alignment horizontal="center"/>
    </xf>
    <xf numFmtId="3" fontId="6" fillId="21" borderId="20" xfId="0" applyNumberFormat="1" applyFont="1" applyFill="1" applyBorder="1" applyAlignment="1">
      <alignment horizontal="center"/>
    </xf>
    <xf numFmtId="3" fontId="7" fillId="20" borderId="20" xfId="0" applyNumberFormat="1" applyFont="1" applyFill="1" applyBorder="1" applyAlignment="1">
      <alignment horizontal="center"/>
    </xf>
    <xf numFmtId="3" fontId="7" fillId="21" borderId="20" xfId="0" applyNumberFormat="1" applyFont="1" applyFill="1" applyBorder="1" applyAlignment="1">
      <alignment horizontal="center"/>
    </xf>
    <xf numFmtId="3" fontId="6" fillId="20" borderId="34" xfId="0" applyNumberFormat="1" applyFont="1" applyFill="1" applyBorder="1" applyAlignment="1">
      <alignment horizontal="center"/>
    </xf>
    <xf numFmtId="3" fontId="6" fillId="21" borderId="35" xfId="0" applyNumberFormat="1" applyFont="1" applyFill="1" applyBorder="1" applyAlignment="1">
      <alignment horizontal="center"/>
    </xf>
    <xf numFmtId="3" fontId="6" fillId="20" borderId="35" xfId="0" applyNumberFormat="1" applyFont="1" applyFill="1" applyBorder="1" applyAlignment="1">
      <alignment horizontal="center"/>
    </xf>
    <xf numFmtId="3" fontId="6" fillId="21" borderId="38" xfId="0" applyNumberFormat="1" applyFont="1" applyFill="1" applyBorder="1" applyAlignment="1">
      <alignment horizontal="center"/>
    </xf>
    <xf numFmtId="3" fontId="7" fillId="20" borderId="61" xfId="0" applyNumberFormat="1" applyFont="1" applyFill="1" applyBorder="1" applyAlignment="1">
      <alignment horizontal="center"/>
    </xf>
    <xf numFmtId="3" fontId="7" fillId="20" borderId="35" xfId="0" applyNumberFormat="1" applyFont="1" applyFill="1" applyBorder="1" applyAlignment="1">
      <alignment horizontal="center"/>
    </xf>
    <xf numFmtId="3" fontId="7" fillId="20" borderId="50" xfId="0" applyNumberFormat="1" applyFont="1" applyFill="1" applyBorder="1" applyAlignment="1">
      <alignment horizontal="center"/>
    </xf>
    <xf numFmtId="3" fontId="6" fillId="21" borderId="19" xfId="0" applyNumberFormat="1" applyFont="1" applyFill="1" applyBorder="1" applyAlignment="1">
      <alignment horizontal="center"/>
    </xf>
    <xf numFmtId="3" fontId="7" fillId="21" borderId="19" xfId="0" applyNumberFormat="1" applyFont="1" applyFill="1" applyBorder="1" applyAlignment="1">
      <alignment horizontal="center"/>
    </xf>
    <xf numFmtId="3" fontId="6" fillId="20" borderId="61" xfId="0" applyNumberFormat="1" applyFont="1" applyFill="1" applyBorder="1" applyAlignment="1">
      <alignment horizontal="center"/>
    </xf>
    <xf numFmtId="3" fontId="7" fillId="20" borderId="21" xfId="0" applyNumberFormat="1" applyFont="1" applyFill="1" applyBorder="1" applyAlignment="1">
      <alignment horizontal="center"/>
    </xf>
    <xf numFmtId="3" fontId="6" fillId="20" borderId="38" xfId="0" applyNumberFormat="1" applyFont="1" applyFill="1" applyBorder="1" applyAlignment="1">
      <alignment horizontal="center"/>
    </xf>
    <xf numFmtId="3" fontId="6" fillId="21" borderId="61" xfId="0" applyNumberFormat="1" applyFont="1" applyFill="1" applyBorder="1" applyAlignment="1">
      <alignment horizontal="center"/>
    </xf>
    <xf numFmtId="3" fontId="6" fillId="21" borderId="50" xfId="0" applyNumberFormat="1" applyFont="1" applyFill="1" applyBorder="1" applyAlignment="1">
      <alignment horizontal="center"/>
    </xf>
    <xf numFmtId="3" fontId="6" fillId="21" borderId="53" xfId="0" applyNumberFormat="1" applyFont="1" applyFill="1" applyBorder="1" applyAlignment="1">
      <alignment horizontal="center"/>
    </xf>
    <xf numFmtId="3" fontId="6" fillId="21" borderId="54" xfId="0" applyNumberFormat="1" applyFont="1" applyFill="1" applyBorder="1" applyAlignment="1">
      <alignment horizontal="center"/>
    </xf>
    <xf numFmtId="3" fontId="6" fillId="20" borderId="50" xfId="0" applyNumberFormat="1" applyFont="1" applyFill="1" applyBorder="1" applyAlignment="1">
      <alignment horizontal="center"/>
    </xf>
    <xf numFmtId="3" fontId="6" fillId="21" borderId="34" xfId="0" applyNumberFormat="1" applyFont="1" applyFill="1" applyBorder="1" applyAlignment="1">
      <alignment horizontal="center"/>
    </xf>
    <xf numFmtId="3" fontId="7" fillId="20" borderId="38" xfId="0" applyNumberFormat="1" applyFont="1" applyFill="1" applyBorder="1" applyAlignment="1">
      <alignment horizontal="center"/>
    </xf>
    <xf numFmtId="0" fontId="6" fillId="20" borderId="38" xfId="0" applyFont="1" applyFill="1" applyBorder="1" applyAlignment="1">
      <alignment horizontal="center"/>
    </xf>
    <xf numFmtId="3" fontId="6" fillId="21" borderId="62" xfId="0" applyNumberFormat="1" applyFont="1" applyFill="1" applyBorder="1" applyAlignment="1">
      <alignment horizontal="center"/>
    </xf>
    <xf numFmtId="3" fontId="6" fillId="21" borderId="63" xfId="0" applyNumberFormat="1" applyFont="1" applyFill="1" applyBorder="1" applyAlignment="1">
      <alignment horizontal="center"/>
    </xf>
    <xf numFmtId="3" fontId="6" fillId="21" borderId="64" xfId="0" applyNumberFormat="1" applyFont="1" applyFill="1" applyBorder="1" applyAlignment="1">
      <alignment horizontal="center"/>
    </xf>
    <xf numFmtId="3" fontId="6" fillId="21" borderId="65" xfId="0" applyNumberFormat="1" applyFont="1" applyFill="1" applyBorder="1" applyAlignment="1">
      <alignment horizontal="center"/>
    </xf>
    <xf numFmtId="3" fontId="6" fillId="20" borderId="62" xfId="0" applyNumberFormat="1" applyFont="1" applyFill="1" applyBorder="1" applyAlignment="1">
      <alignment horizontal="center"/>
    </xf>
    <xf numFmtId="3" fontId="6" fillId="21" borderId="21" xfId="0" applyNumberFormat="1" applyFont="1" applyFill="1" applyBorder="1" applyAlignment="1">
      <alignment horizontal="center"/>
    </xf>
    <xf numFmtId="3" fontId="6" fillId="21" borderId="60" xfId="0" applyNumberFormat="1" applyFont="1" applyFill="1" applyBorder="1" applyAlignment="1">
      <alignment horizontal="center"/>
    </xf>
    <xf numFmtId="3" fontId="6" fillId="21" borderId="40" xfId="0" applyNumberFormat="1" applyFont="1" applyFill="1" applyBorder="1" applyAlignment="1">
      <alignment horizontal="center"/>
    </xf>
    <xf numFmtId="3" fontId="6" fillId="21" borderId="59" xfId="0" applyNumberFormat="1" applyFont="1" applyFill="1" applyBorder="1" applyAlignment="1">
      <alignment horizontal="center"/>
    </xf>
    <xf numFmtId="3" fontId="6" fillId="20" borderId="21" xfId="0" applyNumberFormat="1" applyFont="1" applyFill="1" applyBorder="1" applyAlignment="1">
      <alignment horizontal="center"/>
    </xf>
    <xf numFmtId="3" fontId="7" fillId="17" borderId="27" xfId="0" applyNumberFormat="1" applyFont="1" applyFill="1" applyBorder="1" applyAlignment="1">
      <alignment horizontal="center"/>
    </xf>
    <xf numFmtId="3" fontId="7" fillId="17" borderId="10" xfId="0" applyNumberFormat="1" applyFont="1" applyFill="1" applyBorder="1" applyAlignment="1">
      <alignment horizontal="center"/>
    </xf>
    <xf numFmtId="3" fontId="7" fillId="17" borderId="28" xfId="0" applyNumberFormat="1" applyFont="1" applyFill="1" applyBorder="1" applyAlignment="1">
      <alignment horizontal="center"/>
    </xf>
    <xf numFmtId="0" fontId="6" fillId="0" borderId="23" xfId="0" applyFont="1" applyBorder="1" applyAlignment="1">
      <alignment horizontal="center"/>
    </xf>
    <xf numFmtId="0" fontId="6" fillId="0" borderId="11" xfId="0" applyFont="1" applyBorder="1" applyAlignment="1">
      <alignment horizontal="center"/>
    </xf>
    <xf numFmtId="0" fontId="6" fillId="0" borderId="24" xfId="0" applyFont="1" applyBorder="1" applyAlignment="1">
      <alignment horizontal="center"/>
    </xf>
    <xf numFmtId="0" fontId="47" fillId="17" borderId="0" xfId="35" applyFont="1" applyFill="1" applyProtection="1">
      <protection locked="0"/>
    </xf>
    <xf numFmtId="0" fontId="47" fillId="18" borderId="0" xfId="0" quotePrefix="1" applyFont="1" applyFill="1"/>
    <xf numFmtId="0" fontId="48" fillId="18" borderId="0" xfId="0" quotePrefix="1" applyFont="1" applyFill="1"/>
    <xf numFmtId="0" fontId="47" fillId="0" borderId="0" xfId="0" applyFont="1"/>
    <xf numFmtId="1" fontId="45" fillId="22" borderId="14" xfId="35" applyNumberFormat="1" applyFont="1" applyFill="1" applyBorder="1" applyAlignment="1" applyProtection="1">
      <alignment horizontal="center"/>
      <protection locked="0"/>
    </xf>
    <xf numFmtId="1" fontId="45" fillId="22" borderId="15" xfId="35" applyNumberFormat="1" applyFont="1" applyFill="1" applyBorder="1" applyAlignment="1" applyProtection="1">
      <alignment horizontal="center"/>
      <protection locked="0"/>
    </xf>
    <xf numFmtId="1" fontId="7" fillId="22" borderId="23" xfId="35" applyNumberFormat="1" applyFont="1" applyFill="1" applyBorder="1" applyAlignment="1" applyProtection="1">
      <alignment horizontal="center"/>
      <protection locked="0"/>
    </xf>
    <xf numFmtId="1" fontId="7" fillId="22" borderId="24" xfId="35" applyNumberFormat="1" applyFont="1" applyFill="1" applyBorder="1" applyAlignment="1" applyProtection="1">
      <alignment horizontal="center"/>
      <protection locked="0"/>
    </xf>
    <xf numFmtId="1" fontId="7" fillId="22" borderId="14" xfId="35" applyNumberFormat="1" applyFont="1" applyFill="1" applyBorder="1" applyAlignment="1" applyProtection="1">
      <alignment horizontal="center"/>
      <protection locked="0"/>
    </xf>
    <xf numFmtId="1" fontId="7" fillId="22" borderId="15" xfId="35" applyNumberFormat="1" applyFont="1" applyFill="1" applyBorder="1" applyAlignment="1" applyProtection="1">
      <alignment horizontal="center"/>
      <protection locked="0"/>
    </xf>
    <xf numFmtId="0" fontId="37" fillId="20" borderId="0" xfId="0" quotePrefix="1" applyFont="1" applyFill="1" applyAlignment="1">
      <alignment horizontal="left"/>
    </xf>
    <xf numFmtId="0" fontId="37" fillId="17" borderId="0" xfId="0" quotePrefix="1" applyFont="1" applyFill="1" applyAlignment="1">
      <alignment horizontal="left"/>
    </xf>
    <xf numFmtId="0" fontId="47" fillId="17" borderId="0" xfId="0" applyFont="1" applyFill="1" applyAlignment="1">
      <alignment horizontal="left"/>
    </xf>
    <xf numFmtId="0" fontId="46" fillId="20" borderId="0" xfId="0" quotePrefix="1" applyFont="1" applyFill="1" applyAlignment="1">
      <alignment horizontal="left" wrapText="1"/>
    </xf>
  </cellXfs>
  <cellStyles count="43">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heck Cell" xfId="26" xr:uid="{00000000-0005-0000-0000-000019000000}"/>
    <cellStyle name="Explanatory Text" xfId="27" xr:uid="{00000000-0005-0000-0000-00001C000000}"/>
    <cellStyle name="Good" xfId="28" xr:uid="{00000000-0005-0000-0000-00001D000000}"/>
    <cellStyle name="Good 2" xfId="40" xr:uid="{00000000-0005-0000-0000-00001E000000}"/>
    <cellStyle name="Heading 1" xfId="29" xr:uid="{00000000-0005-0000-0000-00001F000000}"/>
    <cellStyle name="Heading 2" xfId="30" xr:uid="{00000000-0005-0000-0000-000020000000}"/>
    <cellStyle name="Heading 3" xfId="31" xr:uid="{00000000-0005-0000-0000-000021000000}"/>
    <cellStyle name="Heading 4" xfId="32" xr:uid="{00000000-0005-0000-0000-000022000000}"/>
    <cellStyle name="Input" xfId="33" xr:uid="{00000000-0005-0000-0000-000024000000}"/>
    <cellStyle name="Normaallaad 2" xfId="38" xr:uid="{00000000-0005-0000-0000-000025000000}"/>
    <cellStyle name="Normaallaad 3" xfId="42" xr:uid="{00000000-0005-0000-0000-000026000000}"/>
    <cellStyle name="Normal" xfId="0" builtinId="0"/>
    <cellStyle name="Normal 2" xfId="34" xr:uid="{00000000-0005-0000-0000-000028000000}"/>
    <cellStyle name="Normal 2 2" xfId="39" xr:uid="{00000000-0005-0000-0000-000029000000}"/>
    <cellStyle name="Normal 8" xfId="41" xr:uid="{00000000-0005-0000-0000-00002A000000}"/>
    <cellStyle name="Normal_Raamatupidamise sisekontroll" xfId="35" xr:uid="{00000000-0005-0000-0000-00002E000000}"/>
    <cellStyle name="Output" xfId="36" xr:uid="{00000000-0005-0000-0000-000030000000}"/>
    <cellStyle name="Percent" xfId="37" builtinId="5"/>
  </cellStyles>
  <dxfs count="36">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filterMode="1"/>
  <dimension ref="A2:AO295"/>
  <sheetViews>
    <sheetView showGridLines="0" topLeftCell="C62" zoomScale="75" zoomScaleNormal="75" workbookViewId="0">
      <selection activeCell="O84" sqref="O84"/>
    </sheetView>
  </sheetViews>
  <sheetFormatPr defaultColWidth="10.36328125" defaultRowHeight="15.5" x14ac:dyDescent="0.35"/>
  <cols>
    <col min="1" max="1" width="2" style="23" hidden="1" customWidth="1"/>
    <col min="2" max="2" width="6.453125" style="23" hidden="1" customWidth="1"/>
    <col min="3" max="3" width="4.08984375" style="41" customWidth="1"/>
    <col min="4" max="4" width="73.90625" style="41" bestFit="1" customWidth="1"/>
    <col min="5" max="5" width="15.6328125" style="41" customWidth="1"/>
    <col min="6" max="6" width="13.6328125" style="41" customWidth="1"/>
    <col min="7" max="7" width="11.6328125" style="41" bestFit="1" customWidth="1"/>
    <col min="8" max="8" width="14" style="53" customWidth="1"/>
    <col min="9" max="9" width="13.54296875" style="41" customWidth="1"/>
    <col min="10" max="10" width="5.54296875" style="37" customWidth="1"/>
    <col min="11" max="41" width="10.36328125" style="125"/>
    <col min="42" max="16384" width="10.36328125" style="23"/>
  </cols>
  <sheetData>
    <row r="2" spans="1:41" ht="18" x14ac:dyDescent="0.4">
      <c r="A2" s="21" t="e">
        <f>#REF!</f>
        <v>#REF!</v>
      </c>
      <c r="B2" s="22"/>
      <c r="C2" s="51"/>
      <c r="D2" s="51"/>
      <c r="E2" s="39"/>
      <c r="F2" s="39"/>
      <c r="G2" s="39"/>
      <c r="H2" s="40"/>
      <c r="I2" s="39"/>
      <c r="J2" s="36"/>
    </row>
    <row r="3" spans="1:41" ht="18" x14ac:dyDescent="0.4">
      <c r="A3" s="21"/>
      <c r="B3" s="22"/>
      <c r="C3" s="114"/>
      <c r="D3" s="114"/>
      <c r="E3" s="39"/>
      <c r="F3" s="39"/>
      <c r="G3" s="39"/>
      <c r="H3" s="40"/>
      <c r="I3" s="39"/>
      <c r="J3" s="36"/>
    </row>
    <row r="4" spans="1:41" ht="18" x14ac:dyDescent="0.4">
      <c r="A4" s="21"/>
      <c r="B4" s="22"/>
      <c r="C4" s="502" t="s">
        <v>274</v>
      </c>
      <c r="D4" s="114"/>
      <c r="E4" s="39"/>
      <c r="F4" s="39"/>
      <c r="G4" s="39"/>
      <c r="H4" s="40"/>
      <c r="I4" s="39"/>
      <c r="J4" s="36"/>
    </row>
    <row r="5" spans="1:41" ht="18.5" thickBot="1" x14ac:dyDescent="0.45">
      <c r="A5" s="21"/>
      <c r="B5" s="22"/>
      <c r="C5" s="115"/>
      <c r="D5" s="115"/>
      <c r="E5" s="87"/>
      <c r="F5" s="87"/>
      <c r="G5" s="87"/>
      <c r="H5" s="88"/>
      <c r="I5" s="99"/>
      <c r="J5" s="36"/>
    </row>
    <row r="6" spans="1:41" ht="18.5" thickTop="1" x14ac:dyDescent="0.4">
      <c r="A6" s="22"/>
      <c r="B6" s="24" t="s">
        <v>58</v>
      </c>
      <c r="C6" s="130"/>
      <c r="D6" s="241" t="s">
        <v>268</v>
      </c>
      <c r="E6" s="222"/>
      <c r="F6" s="223"/>
      <c r="G6" s="506" t="s">
        <v>275</v>
      </c>
      <c r="H6" s="507"/>
      <c r="I6" s="224"/>
      <c r="J6" s="36"/>
    </row>
    <row r="7" spans="1:41" x14ac:dyDescent="0.35">
      <c r="A7" s="22"/>
      <c r="B7" s="22"/>
      <c r="C7" s="39"/>
      <c r="D7" s="39"/>
      <c r="E7" s="225"/>
      <c r="F7" s="226"/>
      <c r="G7" s="227"/>
      <c r="H7" s="228"/>
      <c r="I7" s="229"/>
      <c r="J7" s="36"/>
    </row>
    <row r="8" spans="1:41" s="69" customFormat="1" ht="14" x14ac:dyDescent="0.3">
      <c r="A8" s="66"/>
      <c r="B8" s="66"/>
      <c r="C8" s="67"/>
      <c r="D8" s="67"/>
      <c r="E8" s="230">
        <v>2024</v>
      </c>
      <c r="F8" s="231">
        <f>E8-1</f>
        <v>2023</v>
      </c>
      <c r="G8" s="232" t="s">
        <v>276</v>
      </c>
      <c r="H8" s="233" t="s">
        <v>63</v>
      </c>
      <c r="I8" s="234">
        <f>F8-1</f>
        <v>2022</v>
      </c>
      <c r="J8" s="68"/>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row>
    <row r="9" spans="1:41" x14ac:dyDescent="0.35">
      <c r="A9" s="25" t="s">
        <v>269</v>
      </c>
      <c r="B9" s="25"/>
      <c r="C9" s="240" t="s">
        <v>270</v>
      </c>
      <c r="D9" s="130"/>
      <c r="E9" s="235"/>
      <c r="F9" s="223"/>
      <c r="G9" s="235"/>
      <c r="H9" s="236"/>
      <c r="I9" s="237"/>
      <c r="J9" s="36"/>
    </row>
    <row r="10" spans="1:41" x14ac:dyDescent="0.35">
      <c r="A10" s="22"/>
      <c r="B10" s="22"/>
      <c r="C10" s="39"/>
      <c r="D10" s="39"/>
      <c r="E10" s="227" t="s">
        <v>13</v>
      </c>
      <c r="F10" s="226" t="s">
        <v>13</v>
      </c>
      <c r="G10" s="227"/>
      <c r="H10" s="228"/>
      <c r="I10" s="229"/>
      <c r="J10" s="26">
        <f>IF(E$33+F$33+I$33&gt;0,"peida",0)</f>
        <v>0</v>
      </c>
    </row>
    <row r="11" spans="1:41" x14ac:dyDescent="0.35">
      <c r="A11" s="27" t="s">
        <v>59</v>
      </c>
      <c r="B11" s="27"/>
      <c r="C11" s="46" t="s">
        <v>4</v>
      </c>
      <c r="D11" s="138"/>
      <c r="E11" s="151">
        <v>0</v>
      </c>
      <c r="F11" s="152">
        <v>0</v>
      </c>
      <c r="G11" s="155" t="str">
        <f>IFERROR(H11/F11,"")</f>
        <v/>
      </c>
      <c r="H11" s="156">
        <f>E11-F11</f>
        <v>0</v>
      </c>
      <c r="I11" s="161">
        <v>0</v>
      </c>
      <c r="J11" s="28">
        <f>IF(E11+F11+I11&gt;0,"peida",0)</f>
        <v>0</v>
      </c>
    </row>
    <row r="12" spans="1:41" x14ac:dyDescent="0.35">
      <c r="A12" s="27" t="s">
        <v>271</v>
      </c>
      <c r="B12" s="27"/>
      <c r="C12" s="46" t="s">
        <v>236</v>
      </c>
      <c r="D12" s="139"/>
      <c r="E12" s="144">
        <v>0</v>
      </c>
      <c r="F12" s="145">
        <v>0</v>
      </c>
      <c r="G12" s="157" t="str">
        <f t="shared" ref="G12:G30" si="0">IFERROR(H12/F12,"")</f>
        <v/>
      </c>
      <c r="H12" s="158">
        <f t="shared" ref="H12:H74" si="1">E12-F12</f>
        <v>0</v>
      </c>
      <c r="I12" s="162">
        <v>0</v>
      </c>
      <c r="J12" s="28">
        <f>IF(E12+F12+I12&gt;0,"peida",0)</f>
        <v>0</v>
      </c>
    </row>
    <row r="13" spans="1:41" x14ac:dyDescent="0.35">
      <c r="A13" s="27" t="s">
        <v>60</v>
      </c>
      <c r="B13" s="27"/>
      <c r="C13" s="46" t="s">
        <v>237</v>
      </c>
      <c r="D13" s="138"/>
      <c r="E13" s="146">
        <f>SUM(E14:E16)</f>
        <v>0</v>
      </c>
      <c r="F13" s="147">
        <f>SUM(F14:F16)</f>
        <v>0</v>
      </c>
      <c r="G13" s="157" t="str">
        <f t="shared" si="0"/>
        <v/>
      </c>
      <c r="H13" s="158">
        <f t="shared" si="1"/>
        <v>0</v>
      </c>
      <c r="I13" s="163">
        <f>SUM(I14:I16)</f>
        <v>0</v>
      </c>
      <c r="J13" s="28">
        <f>IF(E13+F13+I13&gt;0,"peida",0)</f>
        <v>0</v>
      </c>
    </row>
    <row r="14" spans="1:41" x14ac:dyDescent="0.35">
      <c r="A14" s="22"/>
      <c r="B14" s="22" t="s">
        <v>273</v>
      </c>
      <c r="C14" s="39"/>
      <c r="D14" s="138" t="s">
        <v>272</v>
      </c>
      <c r="E14" s="148">
        <v>0</v>
      </c>
      <c r="F14" s="149">
        <v>0</v>
      </c>
      <c r="G14" s="157" t="str">
        <f t="shared" si="0"/>
        <v/>
      </c>
      <c r="H14" s="158">
        <f t="shared" si="1"/>
        <v>0</v>
      </c>
      <c r="I14" s="164">
        <v>0</v>
      </c>
      <c r="J14" s="28">
        <f>IF(E14+F14+I14&gt;0,"peida",0)</f>
        <v>0</v>
      </c>
    </row>
    <row r="15" spans="1:41" x14ac:dyDescent="0.35">
      <c r="A15" s="22"/>
      <c r="B15" s="22" t="s">
        <v>148</v>
      </c>
      <c r="C15" s="39"/>
      <c r="D15" s="140" t="s">
        <v>238</v>
      </c>
      <c r="E15" s="148">
        <v>0</v>
      </c>
      <c r="F15" s="149">
        <v>0</v>
      </c>
      <c r="G15" s="157" t="str">
        <f t="shared" si="0"/>
        <v/>
      </c>
      <c r="H15" s="158">
        <f t="shared" si="1"/>
        <v>0</v>
      </c>
      <c r="I15" s="164">
        <v>0</v>
      </c>
      <c r="J15" s="28">
        <f t="shared" ref="J15:J22" si="2">IF(ABS(E15+F15+I15)&gt;0,"peida",0)</f>
        <v>0</v>
      </c>
    </row>
    <row r="16" spans="1:41" x14ac:dyDescent="0.35">
      <c r="A16" s="22"/>
      <c r="B16" s="22"/>
      <c r="C16" s="39"/>
      <c r="D16" s="138" t="s">
        <v>239</v>
      </c>
      <c r="E16" s="148">
        <v>0</v>
      </c>
      <c r="F16" s="149">
        <v>0</v>
      </c>
      <c r="G16" s="157" t="str">
        <f t="shared" si="0"/>
        <v/>
      </c>
      <c r="H16" s="158">
        <f t="shared" si="1"/>
        <v>0</v>
      </c>
      <c r="I16" s="164">
        <v>0</v>
      </c>
      <c r="J16" s="28">
        <f t="shared" si="2"/>
        <v>0</v>
      </c>
    </row>
    <row r="17" spans="1:10" x14ac:dyDescent="0.35">
      <c r="A17" s="22"/>
      <c r="B17" s="22"/>
      <c r="C17" s="39"/>
      <c r="D17" s="138" t="s">
        <v>36</v>
      </c>
      <c r="E17" s="148">
        <v>0</v>
      </c>
      <c r="F17" s="149">
        <v>0</v>
      </c>
      <c r="G17" s="157" t="str">
        <f t="shared" si="0"/>
        <v/>
      </c>
      <c r="H17" s="158">
        <f t="shared" si="1"/>
        <v>0</v>
      </c>
      <c r="I17" s="164">
        <v>0</v>
      </c>
      <c r="J17" s="28">
        <f t="shared" si="2"/>
        <v>0</v>
      </c>
    </row>
    <row r="18" spans="1:10" x14ac:dyDescent="0.35">
      <c r="A18" s="22"/>
      <c r="B18" s="22"/>
      <c r="C18" s="39"/>
      <c r="D18" s="138" t="s">
        <v>6</v>
      </c>
      <c r="E18" s="146">
        <f>E19+E20+E21</f>
        <v>0</v>
      </c>
      <c r="F18" s="147">
        <f>F19+F20+F21</f>
        <v>0</v>
      </c>
      <c r="G18" s="157" t="str">
        <f t="shared" si="0"/>
        <v/>
      </c>
      <c r="H18" s="158">
        <f t="shared" si="1"/>
        <v>0</v>
      </c>
      <c r="I18" s="163">
        <f>I19+I20+I21</f>
        <v>0</v>
      </c>
      <c r="J18" s="28">
        <f t="shared" si="2"/>
        <v>0</v>
      </c>
    </row>
    <row r="19" spans="1:10" x14ac:dyDescent="0.35">
      <c r="A19" s="22"/>
      <c r="B19" s="22"/>
      <c r="C19" s="39"/>
      <c r="D19" s="140" t="s">
        <v>240</v>
      </c>
      <c r="E19" s="148">
        <v>0</v>
      </c>
      <c r="F19" s="149">
        <v>0</v>
      </c>
      <c r="G19" s="157" t="str">
        <f t="shared" si="0"/>
        <v/>
      </c>
      <c r="H19" s="158">
        <f t="shared" si="1"/>
        <v>0</v>
      </c>
      <c r="I19" s="164">
        <v>0</v>
      </c>
      <c r="J19" s="28">
        <f t="shared" si="2"/>
        <v>0</v>
      </c>
    </row>
    <row r="20" spans="1:10" x14ac:dyDescent="0.35">
      <c r="A20" s="22"/>
      <c r="B20" s="22"/>
      <c r="C20" s="39"/>
      <c r="D20" s="140" t="s">
        <v>241</v>
      </c>
      <c r="E20" s="148">
        <v>0</v>
      </c>
      <c r="F20" s="149">
        <v>0</v>
      </c>
      <c r="G20" s="157" t="str">
        <f t="shared" si="0"/>
        <v/>
      </c>
      <c r="H20" s="158">
        <f t="shared" si="1"/>
        <v>0</v>
      </c>
      <c r="I20" s="164">
        <v>0</v>
      </c>
      <c r="J20" s="28">
        <f t="shared" si="2"/>
        <v>0</v>
      </c>
    </row>
    <row r="21" spans="1:10" x14ac:dyDescent="0.35">
      <c r="A21" s="22"/>
      <c r="B21" s="22"/>
      <c r="C21" s="39"/>
      <c r="D21" s="140" t="s">
        <v>242</v>
      </c>
      <c r="E21" s="148">
        <v>0</v>
      </c>
      <c r="F21" s="149">
        <v>0</v>
      </c>
      <c r="G21" s="157" t="str">
        <f t="shared" si="0"/>
        <v/>
      </c>
      <c r="H21" s="158">
        <f t="shared" si="1"/>
        <v>0</v>
      </c>
      <c r="I21" s="164">
        <v>0</v>
      </c>
      <c r="J21" s="28">
        <f t="shared" si="2"/>
        <v>0</v>
      </c>
    </row>
    <row r="22" spans="1:10" x14ac:dyDescent="0.35">
      <c r="A22" s="22"/>
      <c r="B22" s="22"/>
      <c r="C22" s="39"/>
      <c r="D22" s="138" t="s">
        <v>243</v>
      </c>
      <c r="E22" s="148">
        <v>0</v>
      </c>
      <c r="F22" s="149">
        <v>0</v>
      </c>
      <c r="G22" s="157" t="str">
        <f t="shared" si="0"/>
        <v/>
      </c>
      <c r="H22" s="158">
        <f t="shared" si="1"/>
        <v>0</v>
      </c>
      <c r="I22" s="164">
        <v>0</v>
      </c>
      <c r="J22" s="28">
        <f t="shared" si="2"/>
        <v>0</v>
      </c>
    </row>
    <row r="23" spans="1:10" x14ac:dyDescent="0.35">
      <c r="A23" s="27" t="s">
        <v>37</v>
      </c>
      <c r="B23" s="27"/>
      <c r="C23" s="46" t="s">
        <v>154</v>
      </c>
      <c r="D23" s="141"/>
      <c r="E23" s="146">
        <f>SUM(E24:E30)</f>
        <v>0</v>
      </c>
      <c r="F23" s="147">
        <f>SUM(F24:F30)</f>
        <v>0</v>
      </c>
      <c r="G23" s="157" t="str">
        <f t="shared" si="0"/>
        <v/>
      </c>
      <c r="H23" s="158">
        <f t="shared" si="1"/>
        <v>0</v>
      </c>
      <c r="I23" s="163">
        <f>SUM(I24:I30)</f>
        <v>0</v>
      </c>
      <c r="J23" s="28">
        <f t="shared" ref="J23:J30" si="3">IF(E23+F23+I23&gt;0,"peida",0)</f>
        <v>0</v>
      </c>
    </row>
    <row r="24" spans="1:10" x14ac:dyDescent="0.35">
      <c r="A24" s="22"/>
      <c r="B24" s="22" t="s">
        <v>155</v>
      </c>
      <c r="C24" s="39"/>
      <c r="D24" s="138" t="s">
        <v>14</v>
      </c>
      <c r="E24" s="148">
        <v>0</v>
      </c>
      <c r="F24" s="149">
        <v>0</v>
      </c>
      <c r="G24" s="157" t="str">
        <f t="shared" si="0"/>
        <v/>
      </c>
      <c r="H24" s="158">
        <f t="shared" si="1"/>
        <v>0</v>
      </c>
      <c r="I24" s="164">
        <v>0</v>
      </c>
      <c r="J24" s="28">
        <f t="shared" si="3"/>
        <v>0</v>
      </c>
    </row>
    <row r="25" spans="1:10" x14ac:dyDescent="0.35">
      <c r="A25" s="22"/>
      <c r="B25" s="22" t="s">
        <v>156</v>
      </c>
      <c r="C25" s="39"/>
      <c r="D25" s="138" t="s">
        <v>15</v>
      </c>
      <c r="E25" s="148">
        <v>0</v>
      </c>
      <c r="F25" s="149">
        <v>0</v>
      </c>
      <c r="G25" s="157" t="str">
        <f t="shared" si="0"/>
        <v/>
      </c>
      <c r="H25" s="158">
        <f t="shared" si="1"/>
        <v>0</v>
      </c>
      <c r="I25" s="164">
        <v>0</v>
      </c>
      <c r="J25" s="28">
        <f t="shared" si="3"/>
        <v>0</v>
      </c>
    </row>
    <row r="26" spans="1:10" x14ac:dyDescent="0.35">
      <c r="A26" s="22"/>
      <c r="B26" s="22" t="s">
        <v>157</v>
      </c>
      <c r="C26" s="39"/>
      <c r="D26" s="138" t="s">
        <v>57</v>
      </c>
      <c r="E26" s="148">
        <v>0</v>
      </c>
      <c r="F26" s="149">
        <v>0</v>
      </c>
      <c r="G26" s="157" t="str">
        <f t="shared" si="0"/>
        <v/>
      </c>
      <c r="H26" s="158">
        <f t="shared" si="1"/>
        <v>0</v>
      </c>
      <c r="I26" s="164">
        <v>0</v>
      </c>
      <c r="J26" s="28">
        <f t="shared" si="3"/>
        <v>0</v>
      </c>
    </row>
    <row r="27" spans="1:10" x14ac:dyDescent="0.35">
      <c r="A27" s="22"/>
      <c r="B27" s="22" t="s">
        <v>158</v>
      </c>
      <c r="C27" s="39"/>
      <c r="D27" s="138" t="s">
        <v>47</v>
      </c>
      <c r="E27" s="148">
        <v>0</v>
      </c>
      <c r="F27" s="149">
        <v>0</v>
      </c>
      <c r="G27" s="157" t="str">
        <f t="shared" si="0"/>
        <v/>
      </c>
      <c r="H27" s="158">
        <f t="shared" si="1"/>
        <v>0</v>
      </c>
      <c r="I27" s="164">
        <v>0</v>
      </c>
      <c r="J27" s="28">
        <f t="shared" si="3"/>
        <v>0</v>
      </c>
    </row>
    <row r="28" spans="1:10" x14ac:dyDescent="0.35">
      <c r="A28" s="22"/>
      <c r="B28" s="22" t="s">
        <v>159</v>
      </c>
      <c r="C28" s="39"/>
      <c r="D28" s="138" t="s">
        <v>244</v>
      </c>
      <c r="E28" s="148">
        <v>0</v>
      </c>
      <c r="F28" s="149">
        <v>0</v>
      </c>
      <c r="G28" s="157" t="str">
        <f t="shared" si="0"/>
        <v/>
      </c>
      <c r="H28" s="158">
        <f t="shared" si="1"/>
        <v>0</v>
      </c>
      <c r="I28" s="164">
        <v>0</v>
      </c>
      <c r="J28" s="28">
        <f t="shared" si="3"/>
        <v>0</v>
      </c>
    </row>
    <row r="29" spans="1:10" x14ac:dyDescent="0.35">
      <c r="A29" s="22"/>
      <c r="B29" s="22"/>
      <c r="C29" s="46" t="s">
        <v>245</v>
      </c>
      <c r="D29" s="138"/>
      <c r="E29" s="144">
        <v>0</v>
      </c>
      <c r="F29" s="145">
        <v>0</v>
      </c>
      <c r="G29" s="157" t="str">
        <f t="shared" si="0"/>
        <v/>
      </c>
      <c r="H29" s="158">
        <f t="shared" si="1"/>
        <v>0</v>
      </c>
      <c r="I29" s="162">
        <v>0</v>
      </c>
      <c r="J29" s="28">
        <f t="shared" si="3"/>
        <v>0</v>
      </c>
    </row>
    <row r="30" spans="1:10" x14ac:dyDescent="0.35">
      <c r="A30" s="22"/>
      <c r="B30" s="22"/>
      <c r="C30" s="46" t="s">
        <v>246</v>
      </c>
      <c r="D30" s="138"/>
      <c r="E30" s="153">
        <v>0</v>
      </c>
      <c r="F30" s="154">
        <v>0</v>
      </c>
      <c r="G30" s="159" t="str">
        <f t="shared" si="0"/>
        <v/>
      </c>
      <c r="H30" s="160">
        <f t="shared" si="1"/>
        <v>0</v>
      </c>
      <c r="I30" s="165">
        <v>0</v>
      </c>
      <c r="J30" s="28">
        <f t="shared" si="3"/>
        <v>0</v>
      </c>
    </row>
    <row r="31" spans="1:10" x14ac:dyDescent="0.35">
      <c r="A31" s="22"/>
      <c r="B31" s="22"/>
      <c r="C31" s="39"/>
      <c r="D31" s="138"/>
      <c r="E31" s="105"/>
      <c r="F31" s="150"/>
      <c r="G31" s="142"/>
      <c r="H31" s="48"/>
      <c r="I31" s="166"/>
      <c r="J31" s="28"/>
    </row>
    <row r="32" spans="1:10" x14ac:dyDescent="0.35">
      <c r="A32" s="22"/>
      <c r="B32" s="22"/>
      <c r="C32" s="39"/>
      <c r="D32" s="39"/>
      <c r="E32" s="105"/>
      <c r="F32" s="150"/>
      <c r="G32" s="143"/>
      <c r="H32" s="48"/>
      <c r="I32" s="166"/>
      <c r="J32" s="28">
        <f>IF(E$33+F$33+I$33&gt;0,"peida",0)</f>
        <v>0</v>
      </c>
    </row>
    <row r="33" spans="1:10" x14ac:dyDescent="0.35">
      <c r="A33" s="29" t="s">
        <v>213</v>
      </c>
      <c r="B33" s="29"/>
      <c r="C33" s="238" t="s">
        <v>160</v>
      </c>
      <c r="D33" s="239"/>
      <c r="E33" s="167">
        <f>E11+E12+E13+E17+E18+E22+E23</f>
        <v>0</v>
      </c>
      <c r="F33" s="168">
        <f>F11+F12+F13+F17+F18+F22+F23</f>
        <v>0</v>
      </c>
      <c r="G33" s="169" t="str">
        <f>IFERROR(H33/F33,"")</f>
        <v/>
      </c>
      <c r="H33" s="170">
        <f t="shared" si="1"/>
        <v>0</v>
      </c>
      <c r="I33" s="171">
        <f>I11+I12+I13+I17+I18+I22+I23</f>
        <v>0</v>
      </c>
      <c r="J33" s="28">
        <f>IF(E33+F33+I33&gt;0,"peida",0)</f>
        <v>0</v>
      </c>
    </row>
    <row r="34" spans="1:10" x14ac:dyDescent="0.35">
      <c r="A34" s="22"/>
      <c r="B34" s="22"/>
      <c r="C34" s="39"/>
      <c r="D34" s="39"/>
      <c r="E34" s="172"/>
      <c r="F34" s="173"/>
      <c r="G34" s="176"/>
      <c r="H34" s="177"/>
      <c r="I34" s="179"/>
      <c r="J34" s="28">
        <f>IF(E$33+F$33+I$33&gt;0,"peida",0)</f>
        <v>0</v>
      </c>
    </row>
    <row r="35" spans="1:10" x14ac:dyDescent="0.35">
      <c r="A35" s="30" t="s">
        <v>214</v>
      </c>
      <c r="B35" s="30"/>
      <c r="C35" s="46" t="s">
        <v>161</v>
      </c>
      <c r="D35" s="39"/>
      <c r="E35" s="105"/>
      <c r="F35" s="150"/>
      <c r="G35" s="107"/>
      <c r="H35" s="178"/>
      <c r="I35" s="166"/>
      <c r="J35" s="28">
        <f>IF(E60+F60+I60&gt;0,"peida",0)</f>
        <v>0</v>
      </c>
    </row>
    <row r="36" spans="1:10" x14ac:dyDescent="0.35">
      <c r="A36" s="22"/>
      <c r="B36" s="22"/>
      <c r="C36" s="39"/>
      <c r="D36" s="39"/>
      <c r="E36" s="105"/>
      <c r="F36" s="150"/>
      <c r="G36" s="107"/>
      <c r="H36" s="178"/>
      <c r="I36" s="166"/>
      <c r="J36" s="28">
        <f>IF(E60+F60+I60&gt;0,"peida",0)</f>
        <v>0</v>
      </c>
    </row>
    <row r="37" spans="1:10" x14ac:dyDescent="0.35">
      <c r="A37" s="27" t="s">
        <v>215</v>
      </c>
      <c r="B37" s="27"/>
      <c r="C37" s="46" t="s">
        <v>153</v>
      </c>
      <c r="D37" s="39"/>
      <c r="E37" s="181">
        <f>SUM(E38:E41)</f>
        <v>0</v>
      </c>
      <c r="F37" s="182">
        <f>SUM(F38:F41)</f>
        <v>0</v>
      </c>
      <c r="G37" s="155" t="str">
        <f t="shared" ref="G37:G44" si="4">IFERROR(H37/F37,"")</f>
        <v/>
      </c>
      <c r="H37" s="156">
        <f t="shared" si="1"/>
        <v>0</v>
      </c>
      <c r="I37" s="183">
        <f>SUM(I38:I41)</f>
        <v>0</v>
      </c>
      <c r="J37" s="28">
        <f t="shared" ref="J37:J50" si="5">IF(E37+F37+I37&gt;0,"peida",0)</f>
        <v>0</v>
      </c>
    </row>
    <row r="38" spans="1:10" x14ac:dyDescent="0.35">
      <c r="A38" s="22"/>
      <c r="B38" s="22" t="s">
        <v>162</v>
      </c>
      <c r="C38" s="39"/>
      <c r="D38" s="39" t="s">
        <v>163</v>
      </c>
      <c r="E38" s="148">
        <v>0</v>
      </c>
      <c r="F38" s="149">
        <v>0</v>
      </c>
      <c r="G38" s="157" t="str">
        <f t="shared" si="4"/>
        <v/>
      </c>
      <c r="H38" s="158">
        <f t="shared" si="1"/>
        <v>0</v>
      </c>
      <c r="I38" s="164">
        <v>0</v>
      </c>
      <c r="J38" s="28">
        <f t="shared" si="5"/>
        <v>0</v>
      </c>
    </row>
    <row r="39" spans="1:10" x14ac:dyDescent="0.35">
      <c r="A39" s="22"/>
      <c r="B39" s="22" t="s">
        <v>164</v>
      </c>
      <c r="C39" s="39"/>
      <c r="D39" s="39" t="s">
        <v>31</v>
      </c>
      <c r="E39" s="148">
        <v>0</v>
      </c>
      <c r="F39" s="149">
        <v>0</v>
      </c>
      <c r="G39" s="157" t="str">
        <f t="shared" si="4"/>
        <v/>
      </c>
      <c r="H39" s="158">
        <f t="shared" si="1"/>
        <v>0</v>
      </c>
      <c r="I39" s="164">
        <v>0</v>
      </c>
      <c r="J39" s="28">
        <f t="shared" si="5"/>
        <v>0</v>
      </c>
    </row>
    <row r="40" spans="1:10" x14ac:dyDescent="0.35">
      <c r="A40" s="22"/>
      <c r="B40" s="22" t="s">
        <v>165</v>
      </c>
      <c r="C40" s="39"/>
      <c r="D40" s="39" t="s">
        <v>32</v>
      </c>
      <c r="E40" s="148">
        <v>0</v>
      </c>
      <c r="F40" s="149">
        <v>0</v>
      </c>
      <c r="G40" s="157" t="str">
        <f t="shared" si="4"/>
        <v/>
      </c>
      <c r="H40" s="158">
        <f t="shared" si="1"/>
        <v>0</v>
      </c>
      <c r="I40" s="164">
        <v>0</v>
      </c>
      <c r="J40" s="28">
        <f t="shared" si="5"/>
        <v>0</v>
      </c>
    </row>
    <row r="41" spans="1:10" x14ac:dyDescent="0.35">
      <c r="A41" s="22"/>
      <c r="B41" s="22" t="s">
        <v>166</v>
      </c>
      <c r="C41" s="39"/>
      <c r="D41" s="39" t="s">
        <v>247</v>
      </c>
      <c r="E41" s="146">
        <f>E42+E43+E44</f>
        <v>0</v>
      </c>
      <c r="F41" s="147">
        <f>F42+F43+F44</f>
        <v>0</v>
      </c>
      <c r="G41" s="157" t="str">
        <f t="shared" si="4"/>
        <v/>
      </c>
      <c r="H41" s="158">
        <f t="shared" si="1"/>
        <v>0</v>
      </c>
      <c r="I41" s="163">
        <f>I42+I43+I44</f>
        <v>0</v>
      </c>
      <c r="J41" s="28">
        <f t="shared" si="5"/>
        <v>0</v>
      </c>
    </row>
    <row r="42" spans="1:10" x14ac:dyDescent="0.35">
      <c r="A42" s="22"/>
      <c r="B42" s="22"/>
      <c r="C42" s="39"/>
      <c r="D42" s="49" t="s">
        <v>248</v>
      </c>
      <c r="E42" s="148">
        <v>0</v>
      </c>
      <c r="F42" s="149">
        <v>0</v>
      </c>
      <c r="G42" s="157" t="str">
        <f t="shared" si="4"/>
        <v/>
      </c>
      <c r="H42" s="158">
        <f t="shared" si="1"/>
        <v>0</v>
      </c>
      <c r="I42" s="164">
        <v>0</v>
      </c>
      <c r="J42" s="28">
        <f t="shared" si="5"/>
        <v>0</v>
      </c>
    </row>
    <row r="43" spans="1:10" x14ac:dyDescent="0.35">
      <c r="A43" s="22"/>
      <c r="B43" s="22"/>
      <c r="C43" s="39"/>
      <c r="D43" s="50" t="s">
        <v>249</v>
      </c>
      <c r="E43" s="148">
        <v>0</v>
      </c>
      <c r="F43" s="149">
        <v>0</v>
      </c>
      <c r="G43" s="157" t="str">
        <f t="shared" si="4"/>
        <v/>
      </c>
      <c r="H43" s="158">
        <f t="shared" si="1"/>
        <v>0</v>
      </c>
      <c r="I43" s="164">
        <v>0</v>
      </c>
      <c r="J43" s="28">
        <f t="shared" si="5"/>
        <v>0</v>
      </c>
    </row>
    <row r="44" spans="1:10" x14ac:dyDescent="0.35">
      <c r="A44" s="22"/>
      <c r="B44" s="22"/>
      <c r="C44" s="39"/>
      <c r="D44" s="50" t="s">
        <v>250</v>
      </c>
      <c r="E44" s="148">
        <v>0</v>
      </c>
      <c r="F44" s="149">
        <v>0</v>
      </c>
      <c r="G44" s="157" t="str">
        <f t="shared" si="4"/>
        <v/>
      </c>
      <c r="H44" s="158">
        <f t="shared" si="1"/>
        <v>0</v>
      </c>
      <c r="I44" s="164">
        <v>0</v>
      </c>
      <c r="J44" s="28">
        <f t="shared" si="5"/>
        <v>0</v>
      </c>
    </row>
    <row r="45" spans="1:10" x14ac:dyDescent="0.35">
      <c r="A45" s="22"/>
      <c r="B45" s="22"/>
      <c r="C45" s="46" t="s">
        <v>67</v>
      </c>
      <c r="D45" s="39"/>
      <c r="E45" s="144">
        <v>0</v>
      </c>
      <c r="F45" s="145">
        <v>0</v>
      </c>
      <c r="G45" s="157" t="str">
        <f t="shared" ref="G45:G58" si="6">IFERROR(H45/F45,"")</f>
        <v/>
      </c>
      <c r="H45" s="158">
        <f t="shared" si="1"/>
        <v>0</v>
      </c>
      <c r="I45" s="162">
        <v>0</v>
      </c>
      <c r="J45" s="28">
        <f t="shared" si="5"/>
        <v>0</v>
      </c>
    </row>
    <row r="46" spans="1:10" x14ac:dyDescent="0.35">
      <c r="A46" s="27" t="s">
        <v>125</v>
      </c>
      <c r="B46" s="27"/>
      <c r="C46" s="46" t="s">
        <v>98</v>
      </c>
      <c r="D46" s="39"/>
      <c r="E46" s="146">
        <f>SUM(E47:E52)</f>
        <v>0</v>
      </c>
      <c r="F46" s="147">
        <f>SUM(F47:F52)</f>
        <v>0</v>
      </c>
      <c r="G46" s="157" t="str">
        <f t="shared" si="6"/>
        <v/>
      </c>
      <c r="H46" s="158">
        <f t="shared" si="1"/>
        <v>0</v>
      </c>
      <c r="I46" s="163">
        <f>SUM(I47:I52)</f>
        <v>0</v>
      </c>
      <c r="J46" s="28">
        <f t="shared" si="5"/>
        <v>0</v>
      </c>
    </row>
    <row r="47" spans="1:10" x14ac:dyDescent="0.35">
      <c r="A47" s="22"/>
      <c r="B47" s="22" t="s">
        <v>99</v>
      </c>
      <c r="C47" s="39"/>
      <c r="D47" s="39" t="s">
        <v>56</v>
      </c>
      <c r="E47" s="148">
        <v>0</v>
      </c>
      <c r="F47" s="149">
        <v>0</v>
      </c>
      <c r="G47" s="157" t="str">
        <f t="shared" si="6"/>
        <v/>
      </c>
      <c r="H47" s="158">
        <f t="shared" si="1"/>
        <v>0</v>
      </c>
      <c r="I47" s="164">
        <v>0</v>
      </c>
      <c r="J47" s="28">
        <f t="shared" si="5"/>
        <v>0</v>
      </c>
    </row>
    <row r="48" spans="1:10" x14ac:dyDescent="0.35">
      <c r="A48" s="22"/>
      <c r="B48" s="22"/>
      <c r="C48" s="39"/>
      <c r="D48" s="39" t="s">
        <v>108</v>
      </c>
      <c r="E48" s="148">
        <v>0</v>
      </c>
      <c r="F48" s="149">
        <v>0</v>
      </c>
      <c r="G48" s="157" t="str">
        <f t="shared" si="6"/>
        <v/>
      </c>
      <c r="H48" s="158">
        <f t="shared" si="1"/>
        <v>0</v>
      </c>
      <c r="I48" s="164">
        <v>0</v>
      </c>
      <c r="J48" s="28">
        <f t="shared" si="5"/>
        <v>0</v>
      </c>
    </row>
    <row r="49" spans="1:10" x14ac:dyDescent="0.35">
      <c r="A49" s="22"/>
      <c r="B49" s="22" t="s">
        <v>265</v>
      </c>
      <c r="C49" s="39"/>
      <c r="D49" s="39" t="s">
        <v>61</v>
      </c>
      <c r="E49" s="148">
        <v>0</v>
      </c>
      <c r="F49" s="149">
        <v>0</v>
      </c>
      <c r="G49" s="157" t="str">
        <f t="shared" si="6"/>
        <v/>
      </c>
      <c r="H49" s="158">
        <f t="shared" si="1"/>
        <v>0</v>
      </c>
      <c r="I49" s="164">
        <v>0</v>
      </c>
      <c r="J49" s="28">
        <f t="shared" si="5"/>
        <v>0</v>
      </c>
    </row>
    <row r="50" spans="1:10" x14ac:dyDescent="0.35">
      <c r="A50" s="22"/>
      <c r="B50" s="22" t="s">
        <v>62</v>
      </c>
      <c r="C50" s="39"/>
      <c r="D50" s="39" t="s">
        <v>33</v>
      </c>
      <c r="E50" s="148">
        <v>0</v>
      </c>
      <c r="F50" s="149">
        <v>0</v>
      </c>
      <c r="G50" s="157" t="str">
        <f t="shared" si="6"/>
        <v/>
      </c>
      <c r="H50" s="158">
        <f t="shared" si="1"/>
        <v>0</v>
      </c>
      <c r="I50" s="164">
        <v>0</v>
      </c>
      <c r="J50" s="28">
        <f t="shared" si="5"/>
        <v>0</v>
      </c>
    </row>
    <row r="51" spans="1:10" x14ac:dyDescent="0.35">
      <c r="A51" s="22"/>
      <c r="B51" s="22" t="s">
        <v>149</v>
      </c>
      <c r="C51" s="39"/>
      <c r="D51" s="39" t="s">
        <v>65</v>
      </c>
      <c r="E51" s="148">
        <v>0</v>
      </c>
      <c r="F51" s="149">
        <v>0</v>
      </c>
      <c r="G51" s="157" t="str">
        <f t="shared" si="6"/>
        <v/>
      </c>
      <c r="H51" s="158">
        <f t="shared" si="1"/>
        <v>0</v>
      </c>
      <c r="I51" s="164">
        <v>0</v>
      </c>
      <c r="J51" s="28">
        <f>IF(ABS(E51+F51+I51)=0,0,"peida")</f>
        <v>0</v>
      </c>
    </row>
    <row r="52" spans="1:10" x14ac:dyDescent="0.35">
      <c r="A52" s="22"/>
      <c r="B52" s="22" t="s">
        <v>150</v>
      </c>
      <c r="C52" s="39"/>
      <c r="D52" s="39" t="s">
        <v>66</v>
      </c>
      <c r="E52" s="148">
        <v>0</v>
      </c>
      <c r="F52" s="149">
        <v>0</v>
      </c>
      <c r="G52" s="157" t="str">
        <f t="shared" si="6"/>
        <v/>
      </c>
      <c r="H52" s="158">
        <f t="shared" si="1"/>
        <v>0</v>
      </c>
      <c r="I52" s="164">
        <v>0</v>
      </c>
      <c r="J52" s="28">
        <f t="shared" ref="J52:J58" si="7">IF(E52+F52+I52&gt;0,"peida",0)</f>
        <v>0</v>
      </c>
    </row>
    <row r="53" spans="1:10" x14ac:dyDescent="0.35">
      <c r="A53" s="22"/>
      <c r="B53" s="22"/>
      <c r="C53" s="46" t="s">
        <v>245</v>
      </c>
      <c r="D53" s="39"/>
      <c r="E53" s="144">
        <v>0</v>
      </c>
      <c r="F53" s="145">
        <v>0</v>
      </c>
      <c r="G53" s="157" t="str">
        <f t="shared" si="6"/>
        <v/>
      </c>
      <c r="H53" s="158">
        <f t="shared" si="1"/>
        <v>0</v>
      </c>
      <c r="I53" s="162">
        <v>0</v>
      </c>
      <c r="J53" s="28">
        <f t="shared" si="7"/>
        <v>0</v>
      </c>
    </row>
    <row r="54" spans="1:10" x14ac:dyDescent="0.35">
      <c r="A54" s="27" t="s">
        <v>110</v>
      </c>
      <c r="B54" s="27"/>
      <c r="C54" s="46" t="s">
        <v>151</v>
      </c>
      <c r="D54" s="39"/>
      <c r="E54" s="146">
        <f>SUM(E55:E58)</f>
        <v>0</v>
      </c>
      <c r="F54" s="147">
        <f>SUM(F55:F58)</f>
        <v>0</v>
      </c>
      <c r="G54" s="157" t="str">
        <f t="shared" si="6"/>
        <v/>
      </c>
      <c r="H54" s="158">
        <f t="shared" si="1"/>
        <v>0</v>
      </c>
      <c r="I54" s="163">
        <f>SUM(I55:I58)</f>
        <v>0</v>
      </c>
      <c r="J54" s="28">
        <f t="shared" si="7"/>
        <v>0</v>
      </c>
    </row>
    <row r="55" spans="1:10" x14ac:dyDescent="0.35">
      <c r="A55" s="22"/>
      <c r="B55" s="22" t="s">
        <v>152</v>
      </c>
      <c r="C55" s="39"/>
      <c r="D55" s="39" t="s">
        <v>68</v>
      </c>
      <c r="E55" s="148">
        <v>0</v>
      </c>
      <c r="F55" s="149">
        <v>0</v>
      </c>
      <c r="G55" s="157" t="str">
        <f t="shared" si="6"/>
        <v/>
      </c>
      <c r="H55" s="158">
        <f t="shared" si="1"/>
        <v>0</v>
      </c>
      <c r="I55" s="164">
        <v>0</v>
      </c>
      <c r="J55" s="28">
        <f t="shared" si="7"/>
        <v>0</v>
      </c>
    </row>
    <row r="56" spans="1:10" x14ac:dyDescent="0.35">
      <c r="A56" s="22"/>
      <c r="B56" s="22" t="s">
        <v>210</v>
      </c>
      <c r="C56" s="39"/>
      <c r="D56" s="39" t="s">
        <v>251</v>
      </c>
      <c r="E56" s="148">
        <v>0</v>
      </c>
      <c r="F56" s="149">
        <v>0</v>
      </c>
      <c r="G56" s="157" t="str">
        <f t="shared" si="6"/>
        <v/>
      </c>
      <c r="H56" s="158">
        <f t="shared" si="1"/>
        <v>0</v>
      </c>
      <c r="I56" s="164">
        <v>0</v>
      </c>
      <c r="J56" s="28">
        <f t="shared" si="7"/>
        <v>0</v>
      </c>
    </row>
    <row r="57" spans="1:10" x14ac:dyDescent="0.35">
      <c r="A57" s="22"/>
      <c r="B57" s="22" t="s">
        <v>211</v>
      </c>
      <c r="C57" s="39"/>
      <c r="D57" s="39" t="s">
        <v>253</v>
      </c>
      <c r="E57" s="148">
        <v>0</v>
      </c>
      <c r="F57" s="149">
        <v>0</v>
      </c>
      <c r="G57" s="157" t="str">
        <f t="shared" si="6"/>
        <v/>
      </c>
      <c r="H57" s="158">
        <f t="shared" si="1"/>
        <v>0</v>
      </c>
      <c r="I57" s="164">
        <v>0</v>
      </c>
      <c r="J57" s="28">
        <f t="shared" si="7"/>
        <v>0</v>
      </c>
    </row>
    <row r="58" spans="1:10" x14ac:dyDescent="0.35">
      <c r="A58" s="22"/>
      <c r="B58" s="22" t="s">
        <v>212</v>
      </c>
      <c r="C58" s="39"/>
      <c r="D58" s="39" t="s">
        <v>16</v>
      </c>
      <c r="E58" s="174">
        <v>0</v>
      </c>
      <c r="F58" s="175">
        <v>0</v>
      </c>
      <c r="G58" s="159" t="str">
        <f t="shared" si="6"/>
        <v/>
      </c>
      <c r="H58" s="160">
        <f t="shared" si="1"/>
        <v>0</v>
      </c>
      <c r="I58" s="180">
        <v>0</v>
      </c>
      <c r="J58" s="28">
        <f t="shared" si="7"/>
        <v>0</v>
      </c>
    </row>
    <row r="59" spans="1:10" x14ac:dyDescent="0.35">
      <c r="A59" s="22"/>
      <c r="B59" s="22"/>
      <c r="C59" s="39"/>
      <c r="D59" s="39"/>
      <c r="E59" s="105"/>
      <c r="F59" s="40"/>
      <c r="G59" s="107"/>
      <c r="H59" s="48"/>
      <c r="I59" s="179"/>
      <c r="J59" s="28">
        <f>IF(E60+F60+I60&gt;0,"peida",0)</f>
        <v>0</v>
      </c>
    </row>
    <row r="60" spans="1:10" x14ac:dyDescent="0.35">
      <c r="A60" s="31" t="s">
        <v>70</v>
      </c>
      <c r="B60" s="31"/>
      <c r="C60" s="238" t="s">
        <v>17</v>
      </c>
      <c r="D60" s="242"/>
      <c r="E60" s="167">
        <f>E37+E45+E46+E53+E54</f>
        <v>0</v>
      </c>
      <c r="F60" s="168">
        <f>F37+F45+F46+F53+F54</f>
        <v>0</v>
      </c>
      <c r="G60" s="169" t="str">
        <f>IFERROR(H60/F60,"")</f>
        <v/>
      </c>
      <c r="H60" s="170">
        <f t="shared" si="1"/>
        <v>0</v>
      </c>
      <c r="I60" s="171">
        <f>I37+I45+I46+I53+I54</f>
        <v>0</v>
      </c>
      <c r="J60" s="28">
        <f>IF(E60+F60+I60&gt;0,"peida",0)</f>
        <v>0</v>
      </c>
    </row>
    <row r="61" spans="1:10" x14ac:dyDescent="0.35">
      <c r="A61" s="22"/>
      <c r="B61" s="22"/>
      <c r="C61" s="39"/>
      <c r="D61" s="39"/>
      <c r="E61" s="105"/>
      <c r="F61" s="40"/>
      <c r="G61" s="107"/>
      <c r="H61" s="48"/>
      <c r="I61" s="204"/>
      <c r="J61" s="28">
        <f>IF(E60+F60+I60&gt;0,"peida",0)</f>
        <v>0</v>
      </c>
    </row>
    <row r="62" spans="1:10" ht="18" x14ac:dyDescent="0.4">
      <c r="A62" s="32" t="s">
        <v>71</v>
      </c>
      <c r="B62" s="32"/>
      <c r="C62" s="243" t="s">
        <v>18</v>
      </c>
      <c r="D62" s="242"/>
      <c r="E62" s="167">
        <f>E60+E33</f>
        <v>0</v>
      </c>
      <c r="F62" s="168">
        <f>F60+F33</f>
        <v>0</v>
      </c>
      <c r="G62" s="169" t="str">
        <f>IFERROR(H62/F62,"")</f>
        <v/>
      </c>
      <c r="H62" s="170">
        <f t="shared" si="1"/>
        <v>0</v>
      </c>
      <c r="I62" s="171">
        <f>I60+I33</f>
        <v>0</v>
      </c>
      <c r="J62" s="28">
        <f>IF(E62+F62+I62&gt;0,"peida",0)</f>
        <v>0</v>
      </c>
    </row>
    <row r="63" spans="1:10" x14ac:dyDescent="0.35">
      <c r="A63" s="22"/>
      <c r="B63" s="22"/>
      <c r="C63" s="39"/>
      <c r="D63" s="47"/>
      <c r="E63" s="105"/>
      <c r="F63" s="40"/>
      <c r="G63" s="107"/>
      <c r="H63" s="48"/>
      <c r="I63" s="179"/>
      <c r="J63" s="28" t="s">
        <v>234</v>
      </c>
    </row>
    <row r="64" spans="1:10" ht="18" x14ac:dyDescent="0.4">
      <c r="A64" s="22"/>
      <c r="B64" s="24" t="s">
        <v>19</v>
      </c>
      <c r="C64" s="39"/>
      <c r="D64" s="43" t="s">
        <v>20</v>
      </c>
      <c r="E64" s="105"/>
      <c r="F64" s="40"/>
      <c r="G64" s="107"/>
      <c r="H64" s="48"/>
      <c r="I64" s="166"/>
      <c r="J64" s="28" t="s">
        <v>234</v>
      </c>
    </row>
    <row r="65" spans="1:10" x14ac:dyDescent="0.35">
      <c r="A65" s="22"/>
      <c r="B65" s="22"/>
      <c r="C65" s="39"/>
      <c r="D65" s="39"/>
      <c r="E65" s="105"/>
      <c r="F65" s="40"/>
      <c r="G65" s="107"/>
      <c r="H65" s="48"/>
      <c r="I65" s="166"/>
      <c r="J65" s="28" t="s">
        <v>234</v>
      </c>
    </row>
    <row r="66" spans="1:10" x14ac:dyDescent="0.35">
      <c r="A66" s="25" t="s">
        <v>72</v>
      </c>
      <c r="B66" s="25"/>
      <c r="C66" s="45" t="s">
        <v>277</v>
      </c>
      <c r="D66" s="46"/>
      <c r="E66" s="105"/>
      <c r="F66" s="40"/>
      <c r="G66" s="107"/>
      <c r="H66" s="48"/>
      <c r="I66" s="166"/>
      <c r="J66" s="28">
        <f>IF(E87+F87+I87&gt;0,"peida",0)</f>
        <v>0</v>
      </c>
    </row>
    <row r="67" spans="1:10" x14ac:dyDescent="0.35">
      <c r="A67" s="22"/>
      <c r="B67" s="22"/>
      <c r="C67" s="39"/>
      <c r="D67" s="42"/>
      <c r="E67" s="105"/>
      <c r="F67" s="40"/>
      <c r="G67" s="107"/>
      <c r="H67" s="48"/>
      <c r="I67" s="204"/>
      <c r="J67" s="28">
        <f>IF(E87+F87+I87&gt;0,"peida",0)</f>
        <v>0</v>
      </c>
    </row>
    <row r="68" spans="1:10" x14ac:dyDescent="0.35">
      <c r="A68" s="27" t="s">
        <v>73</v>
      </c>
      <c r="B68" s="27"/>
      <c r="C68" s="46" t="s">
        <v>278</v>
      </c>
      <c r="D68" s="39"/>
      <c r="E68" s="184">
        <f>SUM(E69:E71)</f>
        <v>0</v>
      </c>
      <c r="F68" s="188">
        <f>SUM(F69:F71)</f>
        <v>0</v>
      </c>
      <c r="G68" s="155" t="str">
        <f t="shared" ref="G68:G85" si="8">IFERROR(H68/F68,"")</f>
        <v/>
      </c>
      <c r="H68" s="156">
        <f t="shared" si="1"/>
        <v>0</v>
      </c>
      <c r="I68" s="199">
        <f>SUM(I69:I71)</f>
        <v>0</v>
      </c>
      <c r="J68" s="28">
        <f t="shared" ref="J68:J85" si="9">IF(E68+F68+I68&gt;0,"peida",0)</f>
        <v>0</v>
      </c>
    </row>
    <row r="69" spans="1:10" x14ac:dyDescent="0.35">
      <c r="A69" s="22"/>
      <c r="B69" s="22" t="s">
        <v>21</v>
      </c>
      <c r="C69" s="39"/>
      <c r="D69" s="39" t="s">
        <v>69</v>
      </c>
      <c r="E69" s="189">
        <v>0</v>
      </c>
      <c r="F69" s="190">
        <v>0</v>
      </c>
      <c r="G69" s="157" t="str">
        <f t="shared" si="8"/>
        <v/>
      </c>
      <c r="H69" s="158">
        <f t="shared" si="1"/>
        <v>0</v>
      </c>
      <c r="I69" s="200">
        <v>0</v>
      </c>
      <c r="J69" s="28">
        <f t="shared" si="9"/>
        <v>0</v>
      </c>
    </row>
    <row r="70" spans="1:10" x14ac:dyDescent="0.35">
      <c r="A70" s="22"/>
      <c r="B70" s="22" t="s">
        <v>22</v>
      </c>
      <c r="C70" s="39"/>
      <c r="D70" s="39" t="s">
        <v>279</v>
      </c>
      <c r="E70" s="189">
        <v>0</v>
      </c>
      <c r="F70" s="190">
        <v>0</v>
      </c>
      <c r="G70" s="157" t="str">
        <f t="shared" si="8"/>
        <v/>
      </c>
      <c r="H70" s="158">
        <f t="shared" si="1"/>
        <v>0</v>
      </c>
      <c r="I70" s="200">
        <v>0</v>
      </c>
      <c r="J70" s="28">
        <f t="shared" si="9"/>
        <v>0</v>
      </c>
    </row>
    <row r="71" spans="1:10" x14ac:dyDescent="0.35">
      <c r="A71" s="22"/>
      <c r="B71" s="22" t="s">
        <v>23</v>
      </c>
      <c r="C71" s="39"/>
      <c r="D71" s="39" t="s">
        <v>280</v>
      </c>
      <c r="E71" s="189">
        <v>0</v>
      </c>
      <c r="F71" s="190">
        <v>0</v>
      </c>
      <c r="G71" s="157" t="str">
        <f t="shared" si="8"/>
        <v/>
      </c>
      <c r="H71" s="158">
        <f t="shared" si="1"/>
        <v>0</v>
      </c>
      <c r="I71" s="200">
        <v>0</v>
      </c>
      <c r="J71" s="28">
        <f t="shared" si="9"/>
        <v>0</v>
      </c>
    </row>
    <row r="72" spans="1:10" x14ac:dyDescent="0.35">
      <c r="A72" s="27" t="s">
        <v>24</v>
      </c>
      <c r="B72" s="30"/>
      <c r="C72" s="46" t="s">
        <v>254</v>
      </c>
      <c r="D72" s="39"/>
      <c r="E72" s="191">
        <f>E73+E74+E75+E76+E83</f>
        <v>0</v>
      </c>
      <c r="F72" s="192">
        <f>F73+F74+F75+F76+F83</f>
        <v>0</v>
      </c>
      <c r="G72" s="157" t="str">
        <f t="shared" si="8"/>
        <v/>
      </c>
      <c r="H72" s="158">
        <f t="shared" si="1"/>
        <v>0</v>
      </c>
      <c r="I72" s="201">
        <f>I73+I74+I75+I76+I83</f>
        <v>0</v>
      </c>
      <c r="J72" s="28">
        <f t="shared" si="9"/>
        <v>0</v>
      </c>
    </row>
    <row r="73" spans="1:10" x14ac:dyDescent="0.35">
      <c r="A73" s="27" t="s">
        <v>25</v>
      </c>
      <c r="B73" s="30"/>
      <c r="C73" s="46"/>
      <c r="D73" s="39" t="s">
        <v>77</v>
      </c>
      <c r="E73" s="189">
        <v>0</v>
      </c>
      <c r="F73" s="190">
        <v>0</v>
      </c>
      <c r="G73" s="157" t="str">
        <f t="shared" si="8"/>
        <v/>
      </c>
      <c r="H73" s="158">
        <f t="shared" si="1"/>
        <v>0</v>
      </c>
      <c r="I73" s="200">
        <v>0</v>
      </c>
      <c r="J73" s="28">
        <f t="shared" si="9"/>
        <v>0</v>
      </c>
    </row>
    <row r="74" spans="1:10" x14ac:dyDescent="0.35">
      <c r="A74" s="27" t="s">
        <v>26</v>
      </c>
      <c r="B74" s="30"/>
      <c r="C74" s="46"/>
      <c r="D74" s="39" t="s">
        <v>8</v>
      </c>
      <c r="E74" s="189">
        <v>0</v>
      </c>
      <c r="F74" s="190">
        <v>0</v>
      </c>
      <c r="G74" s="157" t="str">
        <f t="shared" si="8"/>
        <v/>
      </c>
      <c r="H74" s="158">
        <f t="shared" si="1"/>
        <v>0</v>
      </c>
      <c r="I74" s="200">
        <v>0</v>
      </c>
      <c r="J74" s="28">
        <f t="shared" si="9"/>
        <v>0</v>
      </c>
    </row>
    <row r="75" spans="1:10" x14ac:dyDescent="0.35">
      <c r="A75" s="22"/>
      <c r="B75" s="22" t="s">
        <v>27</v>
      </c>
      <c r="C75" s="39"/>
      <c r="D75" s="39" t="s">
        <v>7</v>
      </c>
      <c r="E75" s="189">
        <v>0</v>
      </c>
      <c r="F75" s="190">
        <v>0</v>
      </c>
      <c r="G75" s="157" t="str">
        <f t="shared" si="8"/>
        <v/>
      </c>
      <c r="H75" s="158">
        <f t="shared" ref="H75:H118" si="10">E75-F75</f>
        <v>0</v>
      </c>
      <c r="I75" s="200">
        <v>0</v>
      </c>
      <c r="J75" s="28">
        <f t="shared" si="9"/>
        <v>0</v>
      </c>
    </row>
    <row r="76" spans="1:10" x14ac:dyDescent="0.35">
      <c r="A76" s="22"/>
      <c r="B76" s="22"/>
      <c r="C76" s="39"/>
      <c r="D76" s="39" t="s">
        <v>255</v>
      </c>
      <c r="E76" s="191">
        <f>E77+E78++E79+E80+E81+E82</f>
        <v>0</v>
      </c>
      <c r="F76" s="192">
        <f>F77+F78++F79+F80+F81+F82</f>
        <v>0</v>
      </c>
      <c r="G76" s="157" t="str">
        <f t="shared" si="8"/>
        <v/>
      </c>
      <c r="H76" s="158">
        <f t="shared" si="10"/>
        <v>0</v>
      </c>
      <c r="I76" s="201">
        <f>I77+I78++I79+I80+I81+I82</f>
        <v>0</v>
      </c>
      <c r="J76" s="28">
        <f t="shared" si="9"/>
        <v>0</v>
      </c>
    </row>
    <row r="77" spans="1:10" x14ac:dyDescent="0.35">
      <c r="A77" s="22"/>
      <c r="B77" s="22"/>
      <c r="C77" s="39"/>
      <c r="D77" s="49" t="s">
        <v>256</v>
      </c>
      <c r="E77" s="189">
        <v>0</v>
      </c>
      <c r="F77" s="190">
        <v>0</v>
      </c>
      <c r="G77" s="157" t="str">
        <f t="shared" si="8"/>
        <v/>
      </c>
      <c r="H77" s="158">
        <f t="shared" si="10"/>
        <v>0</v>
      </c>
      <c r="I77" s="200">
        <v>0</v>
      </c>
      <c r="J77" s="28">
        <f t="shared" si="9"/>
        <v>0</v>
      </c>
    </row>
    <row r="78" spans="1:10" x14ac:dyDescent="0.35">
      <c r="A78" s="22"/>
      <c r="B78" s="22"/>
      <c r="C78" s="39"/>
      <c r="D78" s="50" t="s">
        <v>257</v>
      </c>
      <c r="E78" s="189">
        <v>0</v>
      </c>
      <c r="F78" s="190">
        <v>0</v>
      </c>
      <c r="G78" s="157" t="str">
        <f t="shared" si="8"/>
        <v/>
      </c>
      <c r="H78" s="158">
        <f t="shared" si="10"/>
        <v>0</v>
      </c>
      <c r="I78" s="200">
        <v>0</v>
      </c>
      <c r="J78" s="28">
        <f t="shared" si="9"/>
        <v>0</v>
      </c>
    </row>
    <row r="79" spans="1:10" x14ac:dyDescent="0.35">
      <c r="A79" s="22"/>
      <c r="B79" s="22"/>
      <c r="C79" s="39"/>
      <c r="D79" s="50" t="s">
        <v>258</v>
      </c>
      <c r="E79" s="189">
        <v>0</v>
      </c>
      <c r="F79" s="190">
        <v>0</v>
      </c>
      <c r="G79" s="157" t="str">
        <f t="shared" si="8"/>
        <v/>
      </c>
      <c r="H79" s="158">
        <f t="shared" si="10"/>
        <v>0</v>
      </c>
      <c r="I79" s="200">
        <v>0</v>
      </c>
      <c r="J79" s="28">
        <f t="shared" si="9"/>
        <v>0</v>
      </c>
    </row>
    <row r="80" spans="1:10" x14ac:dyDescent="0.35">
      <c r="A80" s="22"/>
      <c r="B80" s="22"/>
      <c r="C80" s="39"/>
      <c r="D80" s="50" t="s">
        <v>259</v>
      </c>
      <c r="E80" s="189">
        <v>0</v>
      </c>
      <c r="F80" s="190">
        <v>0</v>
      </c>
      <c r="G80" s="157" t="str">
        <f t="shared" si="8"/>
        <v/>
      </c>
      <c r="H80" s="158">
        <f t="shared" si="10"/>
        <v>0</v>
      </c>
      <c r="I80" s="200">
        <v>0</v>
      </c>
      <c r="J80" s="28">
        <f t="shared" si="9"/>
        <v>0</v>
      </c>
    </row>
    <row r="81" spans="1:10" x14ac:dyDescent="0.35">
      <c r="A81" s="22"/>
      <c r="B81" s="22"/>
      <c r="C81" s="39"/>
      <c r="D81" s="50" t="s">
        <v>260</v>
      </c>
      <c r="E81" s="189">
        <v>0</v>
      </c>
      <c r="F81" s="190">
        <v>0</v>
      </c>
      <c r="G81" s="157" t="str">
        <f t="shared" si="8"/>
        <v/>
      </c>
      <c r="H81" s="158">
        <f t="shared" si="10"/>
        <v>0</v>
      </c>
      <c r="I81" s="200">
        <v>0</v>
      </c>
      <c r="J81" s="28">
        <f t="shared" si="9"/>
        <v>0</v>
      </c>
    </row>
    <row r="82" spans="1:10" x14ac:dyDescent="0.35">
      <c r="A82" s="22"/>
      <c r="B82" s="22"/>
      <c r="C82" s="39"/>
      <c r="D82" s="50" t="s">
        <v>261</v>
      </c>
      <c r="E82" s="189">
        <v>0</v>
      </c>
      <c r="F82" s="190">
        <v>0</v>
      </c>
      <c r="G82" s="157" t="str">
        <f t="shared" si="8"/>
        <v/>
      </c>
      <c r="H82" s="158">
        <f t="shared" si="10"/>
        <v>0</v>
      </c>
      <c r="I82" s="200">
        <v>0</v>
      </c>
      <c r="J82" s="28">
        <f t="shared" si="9"/>
        <v>0</v>
      </c>
    </row>
    <row r="83" spans="1:10" x14ac:dyDescent="0.35">
      <c r="A83" s="22"/>
      <c r="B83" s="22" t="s">
        <v>28</v>
      </c>
      <c r="C83" s="39"/>
      <c r="D83" s="39" t="s">
        <v>262</v>
      </c>
      <c r="E83" s="189">
        <v>0</v>
      </c>
      <c r="F83" s="190">
        <v>0</v>
      </c>
      <c r="G83" s="157" t="str">
        <f t="shared" si="8"/>
        <v/>
      </c>
      <c r="H83" s="158">
        <f t="shared" si="10"/>
        <v>0</v>
      </c>
      <c r="I83" s="200">
        <v>0</v>
      </c>
      <c r="J83" s="28">
        <f t="shared" si="9"/>
        <v>0</v>
      </c>
    </row>
    <row r="84" spans="1:10" x14ac:dyDescent="0.35">
      <c r="A84" s="27" t="s">
        <v>29</v>
      </c>
      <c r="B84" s="30"/>
      <c r="C84" s="46" t="s">
        <v>263</v>
      </c>
      <c r="D84" s="130"/>
      <c r="E84" s="193">
        <v>0</v>
      </c>
      <c r="F84" s="194">
        <v>0</v>
      </c>
      <c r="G84" s="157" t="str">
        <f t="shared" si="8"/>
        <v/>
      </c>
      <c r="H84" s="158">
        <f t="shared" si="10"/>
        <v>0</v>
      </c>
      <c r="I84" s="202">
        <v>0</v>
      </c>
      <c r="J84" s="28">
        <f t="shared" si="9"/>
        <v>0</v>
      </c>
    </row>
    <row r="85" spans="1:10" x14ac:dyDescent="0.35">
      <c r="A85" s="27" t="s">
        <v>30</v>
      </c>
      <c r="B85" s="30"/>
      <c r="C85" s="46" t="s">
        <v>93</v>
      </c>
      <c r="D85" s="131"/>
      <c r="E85" s="195">
        <v>0</v>
      </c>
      <c r="F85" s="198">
        <v>0</v>
      </c>
      <c r="G85" s="159" t="str">
        <f t="shared" si="8"/>
        <v/>
      </c>
      <c r="H85" s="160">
        <f t="shared" si="10"/>
        <v>0</v>
      </c>
      <c r="I85" s="203">
        <v>0</v>
      </c>
      <c r="J85" s="28">
        <f t="shared" si="9"/>
        <v>0</v>
      </c>
    </row>
    <row r="86" spans="1:10" x14ac:dyDescent="0.35">
      <c r="A86" s="22"/>
      <c r="B86" s="22"/>
      <c r="C86" s="39"/>
      <c r="D86" s="39"/>
      <c r="E86" s="105"/>
      <c r="F86" s="40"/>
      <c r="G86" s="107"/>
      <c r="H86" s="48"/>
      <c r="I86" s="211"/>
      <c r="J86" s="28">
        <f>IF(E87+F87+I87&gt;0,"peida",0)</f>
        <v>0</v>
      </c>
    </row>
    <row r="87" spans="1:10" x14ac:dyDescent="0.35">
      <c r="A87" s="33" t="s">
        <v>94</v>
      </c>
      <c r="B87" s="33"/>
      <c r="C87" s="244" t="s">
        <v>281</v>
      </c>
      <c r="D87" s="242"/>
      <c r="E87" s="167">
        <f>E68+E72+E84+E85</f>
        <v>0</v>
      </c>
      <c r="F87" s="168">
        <f>F68+F72+F84+F85</f>
        <v>0</v>
      </c>
      <c r="G87" s="169" t="str">
        <f>IFERROR(H87/F87,"")</f>
        <v/>
      </c>
      <c r="H87" s="170">
        <f t="shared" si="10"/>
        <v>0</v>
      </c>
      <c r="I87" s="171">
        <f>I68+I72+I84+I85</f>
        <v>0</v>
      </c>
      <c r="J87" s="28">
        <f>IF(E87+F87+I87&gt;0,"peida",0)</f>
        <v>0</v>
      </c>
    </row>
    <row r="88" spans="1:10" x14ac:dyDescent="0.35">
      <c r="A88" s="22"/>
      <c r="B88" s="22"/>
      <c r="C88" s="39"/>
      <c r="D88" s="47"/>
      <c r="E88" s="105"/>
      <c r="F88" s="40"/>
      <c r="G88" s="107"/>
      <c r="H88" s="48"/>
      <c r="I88" s="179"/>
      <c r="J88" s="28">
        <f>IF(E87+F87+I87&gt;0,"peida",0)</f>
        <v>0</v>
      </c>
    </row>
    <row r="89" spans="1:10" x14ac:dyDescent="0.35">
      <c r="A89" s="27" t="s">
        <v>74</v>
      </c>
      <c r="B89" s="27"/>
      <c r="C89" s="46" t="s">
        <v>282</v>
      </c>
      <c r="D89" s="39"/>
      <c r="E89" s="105"/>
      <c r="F89" s="40"/>
      <c r="G89" s="107"/>
      <c r="H89" s="48"/>
      <c r="I89" s="166"/>
      <c r="J89" s="28">
        <f>IF(E100+F100+I100&gt;0,"peida",0)</f>
        <v>0</v>
      </c>
    </row>
    <row r="90" spans="1:10" x14ac:dyDescent="0.35">
      <c r="A90" s="22"/>
      <c r="B90" s="22"/>
      <c r="C90" s="39"/>
      <c r="D90" s="39"/>
      <c r="E90" s="106"/>
      <c r="F90" s="44"/>
      <c r="G90" s="107"/>
      <c r="H90" s="48"/>
      <c r="I90" s="210"/>
      <c r="J90" s="28">
        <f>IF(E100+F100+I100&gt;0,"peida",0)</f>
        <v>0</v>
      </c>
    </row>
    <row r="91" spans="1:10" x14ac:dyDescent="0.35">
      <c r="A91" s="27" t="s">
        <v>75</v>
      </c>
      <c r="B91" s="27"/>
      <c r="C91" s="46" t="s">
        <v>286</v>
      </c>
      <c r="D91" s="46"/>
      <c r="E91" s="184">
        <f>SUM(E92:E93)</f>
        <v>0</v>
      </c>
      <c r="F91" s="185">
        <f>SUM(F92:F93)</f>
        <v>0</v>
      </c>
      <c r="G91" s="186" t="str">
        <f t="shared" ref="G91:G98" si="11">IFERROR(H91/F91,"")</f>
        <v/>
      </c>
      <c r="H91" s="187">
        <f t="shared" si="10"/>
        <v>0</v>
      </c>
      <c r="I91" s="188">
        <f>SUM(I92:I93)</f>
        <v>0</v>
      </c>
      <c r="J91" s="28">
        <f t="shared" ref="J91:J98" si="12">IF(E91+F91+I91&gt;0,"peida",0)</f>
        <v>0</v>
      </c>
    </row>
    <row r="92" spans="1:10" x14ac:dyDescent="0.35">
      <c r="A92" s="22"/>
      <c r="B92" s="22" t="s">
        <v>95</v>
      </c>
      <c r="C92" s="39"/>
      <c r="D92" s="39" t="s">
        <v>285</v>
      </c>
      <c r="E92" s="189">
        <v>0</v>
      </c>
      <c r="F92" s="136">
        <v>0</v>
      </c>
      <c r="G92" s="133" t="str">
        <f t="shared" si="11"/>
        <v/>
      </c>
      <c r="H92" s="134">
        <f t="shared" si="10"/>
        <v>0</v>
      </c>
      <c r="I92" s="190">
        <v>0</v>
      </c>
      <c r="J92" s="28">
        <f t="shared" si="12"/>
        <v>0</v>
      </c>
    </row>
    <row r="93" spans="1:10" x14ac:dyDescent="0.35">
      <c r="A93" s="22"/>
      <c r="B93" s="22" t="s">
        <v>22</v>
      </c>
      <c r="C93" s="39"/>
      <c r="D93" s="39" t="s">
        <v>280</v>
      </c>
      <c r="E93" s="189">
        <v>0</v>
      </c>
      <c r="F93" s="136">
        <v>0</v>
      </c>
      <c r="G93" s="133" t="str">
        <f t="shared" si="11"/>
        <v/>
      </c>
      <c r="H93" s="134">
        <f t="shared" si="10"/>
        <v>0</v>
      </c>
      <c r="I93" s="190">
        <v>0</v>
      </c>
      <c r="J93" s="28">
        <f t="shared" si="12"/>
        <v>0</v>
      </c>
    </row>
    <row r="94" spans="1:10" x14ac:dyDescent="0.35">
      <c r="A94" s="27" t="s">
        <v>96</v>
      </c>
      <c r="B94" s="30"/>
      <c r="C94" s="46" t="s">
        <v>97</v>
      </c>
      <c r="D94" s="47"/>
      <c r="E94" s="191">
        <f>SUM(E95:E96)</f>
        <v>0</v>
      </c>
      <c r="F94" s="135">
        <f>SUM(F95:F96)</f>
        <v>0</v>
      </c>
      <c r="G94" s="133" t="str">
        <f t="shared" si="11"/>
        <v/>
      </c>
      <c r="H94" s="134">
        <f t="shared" si="10"/>
        <v>0</v>
      </c>
      <c r="I94" s="192">
        <f>SUM(I95:I96)</f>
        <v>0</v>
      </c>
      <c r="J94" s="28">
        <f t="shared" si="12"/>
        <v>0</v>
      </c>
    </row>
    <row r="95" spans="1:10" x14ac:dyDescent="0.35">
      <c r="A95" s="22"/>
      <c r="B95" s="22"/>
      <c r="C95" s="39"/>
      <c r="D95" s="49" t="s">
        <v>264</v>
      </c>
      <c r="E95" s="189">
        <v>0</v>
      </c>
      <c r="F95" s="136">
        <v>0</v>
      </c>
      <c r="G95" s="133" t="str">
        <f t="shared" si="11"/>
        <v/>
      </c>
      <c r="H95" s="134">
        <f t="shared" si="10"/>
        <v>0</v>
      </c>
      <c r="I95" s="190">
        <v>0</v>
      </c>
      <c r="J95" s="28">
        <f t="shared" si="12"/>
        <v>0</v>
      </c>
    </row>
    <row r="96" spans="1:10" x14ac:dyDescent="0.35">
      <c r="A96" s="22"/>
      <c r="B96" s="22"/>
      <c r="C96" s="39"/>
      <c r="D96" s="50" t="s">
        <v>257</v>
      </c>
      <c r="E96" s="189">
        <v>0</v>
      </c>
      <c r="F96" s="136">
        <v>0</v>
      </c>
      <c r="G96" s="133" t="str">
        <f t="shared" si="11"/>
        <v/>
      </c>
      <c r="H96" s="134">
        <f t="shared" si="10"/>
        <v>0</v>
      </c>
      <c r="I96" s="190">
        <v>0</v>
      </c>
      <c r="J96" s="28">
        <f t="shared" si="12"/>
        <v>0</v>
      </c>
    </row>
    <row r="97" spans="1:10" x14ac:dyDescent="0.35">
      <c r="A97" s="27" t="s">
        <v>101</v>
      </c>
      <c r="B97" s="30"/>
      <c r="C97" s="46" t="s">
        <v>102</v>
      </c>
      <c r="D97" s="130"/>
      <c r="E97" s="193">
        <v>0</v>
      </c>
      <c r="F97" s="137">
        <v>0</v>
      </c>
      <c r="G97" s="133" t="str">
        <f t="shared" si="11"/>
        <v/>
      </c>
      <c r="H97" s="134">
        <f t="shared" si="10"/>
        <v>0</v>
      </c>
      <c r="I97" s="194">
        <v>0</v>
      </c>
      <c r="J97" s="28">
        <f t="shared" si="12"/>
        <v>0</v>
      </c>
    </row>
    <row r="98" spans="1:10" x14ac:dyDescent="0.35">
      <c r="A98" s="22"/>
      <c r="B98" s="22"/>
      <c r="C98" s="46" t="s">
        <v>263</v>
      </c>
      <c r="D98" s="130"/>
      <c r="E98" s="205">
        <v>0</v>
      </c>
      <c r="F98" s="206">
        <v>0</v>
      </c>
      <c r="G98" s="196" t="str">
        <f t="shared" si="11"/>
        <v/>
      </c>
      <c r="H98" s="197">
        <f t="shared" si="10"/>
        <v>0</v>
      </c>
      <c r="I98" s="207">
        <v>0</v>
      </c>
      <c r="J98" s="28">
        <f t="shared" si="12"/>
        <v>0</v>
      </c>
    </row>
    <row r="99" spans="1:10" x14ac:dyDescent="0.35">
      <c r="A99" s="22"/>
      <c r="B99" s="22"/>
      <c r="C99" s="39"/>
      <c r="D99" s="47"/>
      <c r="E99" s="105"/>
      <c r="F99" s="40"/>
      <c r="G99" s="107"/>
      <c r="H99" s="48"/>
      <c r="I99" s="166"/>
      <c r="J99" s="28">
        <f>IF(E100+F100+I100&gt;0,"peida",0)</f>
        <v>0</v>
      </c>
    </row>
    <row r="100" spans="1:10" x14ac:dyDescent="0.35">
      <c r="A100" s="33" t="s">
        <v>76</v>
      </c>
      <c r="B100" s="33"/>
      <c r="C100" s="244" t="s">
        <v>283</v>
      </c>
      <c r="D100" s="239"/>
      <c r="E100" s="167">
        <f>E91+E94+E97+E98</f>
        <v>0</v>
      </c>
      <c r="F100" s="168">
        <f>F91+F94+F97+F98</f>
        <v>0</v>
      </c>
      <c r="G100" s="169" t="str">
        <f>IFERROR(H100/F100,"")</f>
        <v/>
      </c>
      <c r="H100" s="170">
        <f t="shared" si="10"/>
        <v>0</v>
      </c>
      <c r="I100" s="171">
        <f>I91+I94+I97+I98</f>
        <v>0</v>
      </c>
      <c r="J100" s="28">
        <f>IF(E100+F100+I100&gt;0,"peida",0)</f>
        <v>0</v>
      </c>
    </row>
    <row r="101" spans="1:10" x14ac:dyDescent="0.35">
      <c r="A101" s="22"/>
      <c r="B101" s="22"/>
      <c r="C101" s="39"/>
      <c r="D101" s="39"/>
      <c r="E101" s="105"/>
      <c r="F101" s="40"/>
      <c r="G101" s="107"/>
      <c r="H101" s="48"/>
      <c r="I101" s="166"/>
      <c r="J101" s="28">
        <f>IF(E100+F100+I100&gt;0,"peida",0)</f>
        <v>0</v>
      </c>
    </row>
    <row r="102" spans="1:10" x14ac:dyDescent="0.35">
      <c r="A102" s="33" t="s">
        <v>1</v>
      </c>
      <c r="B102" s="33"/>
      <c r="C102" s="244" t="s">
        <v>284</v>
      </c>
      <c r="D102" s="244"/>
      <c r="E102" s="167">
        <f>E87+E100</f>
        <v>0</v>
      </c>
      <c r="F102" s="168">
        <f>F87+F100</f>
        <v>0</v>
      </c>
      <c r="G102" s="169" t="str">
        <f>IFERROR(H102/F102,"")</f>
        <v/>
      </c>
      <c r="H102" s="170">
        <f t="shared" si="10"/>
        <v>0</v>
      </c>
      <c r="I102" s="171">
        <f>I87+I100</f>
        <v>0</v>
      </c>
      <c r="J102" s="28">
        <f>IF(E102+F102+I102&gt;0,"peida",0)</f>
        <v>0</v>
      </c>
    </row>
    <row r="103" spans="1:10" x14ac:dyDescent="0.35">
      <c r="A103" s="22"/>
      <c r="B103" s="22"/>
      <c r="C103" s="39"/>
      <c r="D103" s="45"/>
      <c r="E103" s="105"/>
      <c r="F103" s="40"/>
      <c r="G103" s="107"/>
      <c r="H103" s="48"/>
      <c r="I103" s="166"/>
      <c r="J103" s="28" t="s">
        <v>234</v>
      </c>
    </row>
    <row r="104" spans="1:10" x14ac:dyDescent="0.35">
      <c r="A104" s="25" t="s">
        <v>2</v>
      </c>
      <c r="B104" s="25"/>
      <c r="C104" s="45" t="s">
        <v>103</v>
      </c>
      <c r="D104" s="39"/>
      <c r="E104" s="106"/>
      <c r="F104" s="44"/>
      <c r="G104" s="107"/>
      <c r="H104" s="48"/>
      <c r="I104" s="210"/>
      <c r="J104" s="28" t="s">
        <v>234</v>
      </c>
    </row>
    <row r="105" spans="1:10" x14ac:dyDescent="0.35">
      <c r="A105" s="22"/>
      <c r="B105" s="22"/>
      <c r="C105" s="45"/>
      <c r="D105" s="39"/>
      <c r="E105" s="106"/>
      <c r="F105" s="44"/>
      <c r="G105" s="107"/>
      <c r="H105" s="48"/>
      <c r="I105" s="210"/>
      <c r="J105" s="28" t="s">
        <v>234</v>
      </c>
    </row>
    <row r="106" spans="1:10" x14ac:dyDescent="0.35">
      <c r="A106" s="27" t="s">
        <v>104</v>
      </c>
      <c r="B106" s="27"/>
      <c r="C106" s="46" t="s">
        <v>46</v>
      </c>
      <c r="D106" s="39"/>
      <c r="E106" s="151">
        <v>0</v>
      </c>
      <c r="F106" s="209">
        <v>0</v>
      </c>
      <c r="G106" s="186" t="str">
        <f t="shared" ref="G106:G114" si="13">IFERROR(H106/F106,"")</f>
        <v/>
      </c>
      <c r="H106" s="187">
        <f t="shared" si="10"/>
        <v>0</v>
      </c>
      <c r="I106" s="152">
        <v>0</v>
      </c>
      <c r="J106" s="28">
        <f t="shared" ref="J106:J111" si="14">IF(E106+F106+I106&gt;0,"peida",0)</f>
        <v>0</v>
      </c>
    </row>
    <row r="107" spans="1:10" x14ac:dyDescent="0.35">
      <c r="A107" s="27"/>
      <c r="B107" s="27"/>
      <c r="C107" s="46" t="s">
        <v>0</v>
      </c>
      <c r="D107" s="39"/>
      <c r="E107" s="144">
        <v>0</v>
      </c>
      <c r="F107" s="132">
        <v>0</v>
      </c>
      <c r="G107" s="133" t="str">
        <f t="shared" si="13"/>
        <v/>
      </c>
      <c r="H107" s="134">
        <f t="shared" si="10"/>
        <v>0</v>
      </c>
      <c r="I107" s="145">
        <v>0</v>
      </c>
      <c r="J107" s="28">
        <f t="shared" si="14"/>
        <v>0</v>
      </c>
    </row>
    <row r="108" spans="1:10" x14ac:dyDescent="0.35">
      <c r="A108" s="27" t="s">
        <v>105</v>
      </c>
      <c r="B108" s="27"/>
      <c r="C108" s="46" t="s">
        <v>81</v>
      </c>
      <c r="D108" s="39"/>
      <c r="E108" s="144">
        <v>0</v>
      </c>
      <c r="F108" s="132">
        <v>0</v>
      </c>
      <c r="G108" s="133" t="str">
        <f t="shared" si="13"/>
        <v/>
      </c>
      <c r="H108" s="134">
        <f t="shared" si="10"/>
        <v>0</v>
      </c>
      <c r="I108" s="145">
        <v>0</v>
      </c>
      <c r="J108" s="28">
        <f t="shared" si="14"/>
        <v>0</v>
      </c>
    </row>
    <row r="109" spans="1:10" x14ac:dyDescent="0.35">
      <c r="A109" s="27" t="s">
        <v>106</v>
      </c>
      <c r="B109" s="27"/>
      <c r="C109" s="46" t="s">
        <v>82</v>
      </c>
      <c r="D109" s="39"/>
      <c r="E109" s="144">
        <v>0</v>
      </c>
      <c r="F109" s="132">
        <v>0</v>
      </c>
      <c r="G109" s="133" t="str">
        <f t="shared" si="13"/>
        <v/>
      </c>
      <c r="H109" s="134">
        <f t="shared" si="10"/>
        <v>0</v>
      </c>
      <c r="I109" s="145">
        <v>0</v>
      </c>
      <c r="J109" s="28">
        <f t="shared" si="14"/>
        <v>0</v>
      </c>
    </row>
    <row r="110" spans="1:10" x14ac:dyDescent="0.35">
      <c r="A110" s="22"/>
      <c r="B110" s="22" t="s">
        <v>144</v>
      </c>
      <c r="C110" s="46" t="s">
        <v>78</v>
      </c>
      <c r="D110" s="21"/>
      <c r="E110" s="144">
        <v>0</v>
      </c>
      <c r="F110" s="132">
        <v>0</v>
      </c>
      <c r="G110" s="133" t="str">
        <f t="shared" si="13"/>
        <v/>
      </c>
      <c r="H110" s="134">
        <f t="shared" si="10"/>
        <v>0</v>
      </c>
      <c r="I110" s="145">
        <v>0</v>
      </c>
      <c r="J110" s="28">
        <f t="shared" si="14"/>
        <v>0</v>
      </c>
    </row>
    <row r="111" spans="1:10" x14ac:dyDescent="0.35">
      <c r="A111" s="22"/>
      <c r="B111" s="22" t="s">
        <v>145</v>
      </c>
      <c r="C111" s="46" t="s">
        <v>80</v>
      </c>
      <c r="D111" s="21"/>
      <c r="E111" s="144">
        <v>0</v>
      </c>
      <c r="F111" s="132">
        <v>0</v>
      </c>
      <c r="G111" s="133" t="str">
        <f t="shared" si="13"/>
        <v/>
      </c>
      <c r="H111" s="134">
        <f t="shared" si="10"/>
        <v>0</v>
      </c>
      <c r="I111" s="145">
        <v>0</v>
      </c>
      <c r="J111" s="28">
        <f t="shared" si="14"/>
        <v>0</v>
      </c>
    </row>
    <row r="112" spans="1:10" x14ac:dyDescent="0.35">
      <c r="A112" s="27" t="s">
        <v>3</v>
      </c>
      <c r="B112" s="27"/>
      <c r="C112" s="46" t="s">
        <v>79</v>
      </c>
      <c r="D112" s="39"/>
      <c r="E112" s="144">
        <v>0</v>
      </c>
      <c r="F112" s="132">
        <v>0</v>
      </c>
      <c r="G112" s="133" t="str">
        <f t="shared" si="13"/>
        <v/>
      </c>
      <c r="H112" s="134">
        <f t="shared" si="10"/>
        <v>0</v>
      </c>
      <c r="I112" s="145">
        <v>0</v>
      </c>
      <c r="J112" s="28">
        <f>IF(ABS(E112+F112+I112)=0,0,"peida")</f>
        <v>0</v>
      </c>
    </row>
    <row r="113" spans="1:10" x14ac:dyDescent="0.35">
      <c r="A113" s="27"/>
      <c r="B113" s="27"/>
      <c r="C113" s="46" t="s">
        <v>127</v>
      </c>
      <c r="D113" s="39"/>
      <c r="E113" s="144">
        <v>0</v>
      </c>
      <c r="F113" s="132">
        <v>0</v>
      </c>
      <c r="G113" s="133" t="str">
        <f t="shared" si="13"/>
        <v/>
      </c>
      <c r="H113" s="134">
        <f t="shared" si="10"/>
        <v>0</v>
      </c>
      <c r="I113" s="145">
        <v>0</v>
      </c>
      <c r="J113" s="28">
        <f>IF(ABS(E113+F113+I113)=0,0,"peida")</f>
        <v>0</v>
      </c>
    </row>
    <row r="114" spans="1:10" x14ac:dyDescent="0.35">
      <c r="A114" s="27" t="s">
        <v>126</v>
      </c>
      <c r="B114" s="27"/>
      <c r="C114" s="46" t="s">
        <v>64</v>
      </c>
      <c r="D114" s="39"/>
      <c r="E114" s="205">
        <v>0</v>
      </c>
      <c r="F114" s="206">
        <v>0</v>
      </c>
      <c r="G114" s="196" t="str">
        <f t="shared" si="13"/>
        <v/>
      </c>
      <c r="H114" s="197">
        <f t="shared" si="10"/>
        <v>0</v>
      </c>
      <c r="I114" s="207">
        <v>0</v>
      </c>
      <c r="J114" s="28">
        <f>IF(ABS(E114+F114+I114)&gt;0,"peida",0)</f>
        <v>0</v>
      </c>
    </row>
    <row r="115" spans="1:10" x14ac:dyDescent="0.35">
      <c r="A115" s="22"/>
      <c r="B115" s="22"/>
      <c r="C115" s="39"/>
      <c r="D115" s="39"/>
      <c r="E115" s="105"/>
      <c r="F115" s="40"/>
      <c r="G115" s="107"/>
      <c r="H115" s="48"/>
      <c r="I115" s="166"/>
      <c r="J115" s="28" t="s">
        <v>234</v>
      </c>
    </row>
    <row r="116" spans="1:10" x14ac:dyDescent="0.35">
      <c r="A116" s="31" t="s">
        <v>128</v>
      </c>
      <c r="B116" s="31"/>
      <c r="C116" s="238" t="s">
        <v>129</v>
      </c>
      <c r="D116" s="242"/>
      <c r="E116" s="167">
        <f>E106+E107+E108+E109+E110+E111+E112+E113+E114</f>
        <v>0</v>
      </c>
      <c r="F116" s="168">
        <f>F106+F107+F108+F109+F110+F111+F112+F113+F114</f>
        <v>0</v>
      </c>
      <c r="G116" s="169" t="str">
        <f>IFERROR(H116/F116,"")</f>
        <v/>
      </c>
      <c r="H116" s="170">
        <f t="shared" si="10"/>
        <v>0</v>
      </c>
      <c r="I116" s="171">
        <f>I106+I107+I108+I109+I110+I111+I112+I113+I114</f>
        <v>0</v>
      </c>
      <c r="J116" s="28">
        <f>IF(ABS(E116+F116+I116)&gt;0,"peida",0)</f>
        <v>0</v>
      </c>
    </row>
    <row r="117" spans="1:10" x14ac:dyDescent="0.35">
      <c r="A117" s="22"/>
      <c r="B117" s="22"/>
      <c r="C117" s="39"/>
      <c r="D117" s="39"/>
      <c r="E117" s="105"/>
      <c r="F117" s="40"/>
      <c r="G117" s="107"/>
      <c r="H117" s="48"/>
      <c r="I117" s="204"/>
      <c r="J117" s="28" t="s">
        <v>234</v>
      </c>
    </row>
    <row r="118" spans="1:10" ht="18" x14ac:dyDescent="0.4">
      <c r="A118" s="34" t="s">
        <v>201</v>
      </c>
      <c r="B118" s="32"/>
      <c r="C118" s="243" t="s">
        <v>147</v>
      </c>
      <c r="D118" s="242"/>
      <c r="E118" s="208">
        <f>E102+E116</f>
        <v>0</v>
      </c>
      <c r="F118" s="168">
        <f>F102+F116</f>
        <v>0</v>
      </c>
      <c r="G118" s="169" t="str">
        <f>IFERROR(H118/F118,"")</f>
        <v/>
      </c>
      <c r="H118" s="170">
        <f t="shared" si="10"/>
        <v>0</v>
      </c>
      <c r="I118" s="171">
        <f>I102+I116</f>
        <v>0</v>
      </c>
      <c r="J118" s="28" t="s">
        <v>234</v>
      </c>
    </row>
    <row r="119" spans="1:10" ht="18" x14ac:dyDescent="0.4">
      <c r="A119" s="34"/>
      <c r="B119" s="35"/>
      <c r="C119" s="51"/>
      <c r="D119" s="39"/>
      <c r="E119" s="52"/>
      <c r="F119" s="52"/>
      <c r="G119" s="52"/>
      <c r="H119" s="52"/>
      <c r="I119" s="52"/>
      <c r="J119" s="28"/>
    </row>
    <row r="120" spans="1:10" x14ac:dyDescent="0.35">
      <c r="A120" s="22"/>
      <c r="B120" s="22"/>
      <c r="C120" s="39"/>
      <c r="D120" s="220" t="s">
        <v>124</v>
      </c>
      <c r="E120" s="218">
        <f>E62-E118</f>
        <v>0</v>
      </c>
      <c r="F120" s="216">
        <f>F62-F118</f>
        <v>0</v>
      </c>
      <c r="G120" s="216"/>
      <c r="H120" s="215"/>
      <c r="I120" s="214">
        <f>I62-I118</f>
        <v>0</v>
      </c>
      <c r="J120" s="36" t="s">
        <v>234</v>
      </c>
    </row>
    <row r="121" spans="1:10" x14ac:dyDescent="0.35">
      <c r="C121" s="21"/>
      <c r="D121" s="221" t="s">
        <v>109</v>
      </c>
      <c r="E121" s="219">
        <f>E113-kasumiaruanne!E44</f>
        <v>0</v>
      </c>
      <c r="F121" s="217">
        <f>F113-kasumiaruanne!F44</f>
        <v>0</v>
      </c>
      <c r="G121" s="217"/>
      <c r="H121" s="212"/>
      <c r="I121" s="213">
        <f>I113-kasumiaruanne!I44</f>
        <v>0</v>
      </c>
      <c r="J121" s="36" t="s">
        <v>234</v>
      </c>
    </row>
    <row r="122" spans="1:10" s="125" customFormat="1" x14ac:dyDescent="0.35">
      <c r="A122" s="23"/>
      <c r="B122" s="23"/>
      <c r="C122" s="124"/>
      <c r="D122" s="124"/>
      <c r="E122" s="124"/>
      <c r="F122" s="124"/>
      <c r="G122" s="124"/>
      <c r="H122" s="127"/>
      <c r="I122" s="124"/>
      <c r="J122" s="128"/>
    </row>
    <row r="123" spans="1:10" s="125" customFormat="1" x14ac:dyDescent="0.35">
      <c r="A123" s="23"/>
      <c r="B123" s="23"/>
      <c r="C123" s="124"/>
      <c r="D123" s="124"/>
      <c r="E123" s="124"/>
      <c r="F123" s="124"/>
      <c r="G123" s="124"/>
      <c r="H123" s="127"/>
      <c r="I123" s="124"/>
      <c r="J123" s="128"/>
    </row>
    <row r="124" spans="1:10" s="125" customFormat="1" x14ac:dyDescent="0.35">
      <c r="A124" s="23"/>
      <c r="B124" s="23"/>
      <c r="C124" s="124"/>
      <c r="D124" s="124"/>
      <c r="E124" s="124"/>
      <c r="F124" s="124"/>
      <c r="G124" s="124"/>
      <c r="H124" s="127"/>
      <c r="I124" s="124"/>
      <c r="J124" s="128"/>
    </row>
    <row r="125" spans="1:10" s="125" customFormat="1" x14ac:dyDescent="0.35">
      <c r="A125" s="23"/>
      <c r="B125" s="23"/>
      <c r="C125" s="124"/>
      <c r="D125" s="124"/>
      <c r="E125" s="124"/>
      <c r="F125" s="124"/>
      <c r="G125" s="124"/>
      <c r="H125" s="127"/>
      <c r="I125" s="124"/>
      <c r="J125" s="128"/>
    </row>
    <row r="126" spans="1:10" s="125" customFormat="1" x14ac:dyDescent="0.35">
      <c r="A126" s="23"/>
      <c r="B126" s="23"/>
      <c r="C126" s="124"/>
      <c r="D126" s="124"/>
      <c r="E126" s="124"/>
      <c r="F126" s="124"/>
      <c r="G126" s="124"/>
      <c r="H126" s="127"/>
      <c r="I126" s="124"/>
      <c r="J126" s="128"/>
    </row>
    <row r="127" spans="1:10" s="125" customFormat="1" x14ac:dyDescent="0.35">
      <c r="A127" s="23"/>
      <c r="B127" s="23"/>
      <c r="C127" s="124"/>
      <c r="D127" s="124"/>
      <c r="E127" s="124"/>
      <c r="F127" s="124"/>
      <c r="G127" s="124"/>
      <c r="H127" s="127"/>
      <c r="I127" s="124"/>
      <c r="J127" s="128"/>
    </row>
    <row r="128" spans="1:10" s="125" customFormat="1" x14ac:dyDescent="0.35">
      <c r="A128" s="23"/>
      <c r="B128" s="23"/>
      <c r="C128" s="124"/>
      <c r="D128" s="124"/>
      <c r="E128" s="124"/>
      <c r="F128" s="124"/>
      <c r="G128" s="124"/>
      <c r="H128" s="127"/>
      <c r="I128" s="124"/>
      <c r="J128" s="128"/>
    </row>
    <row r="129" spans="1:10" s="125" customFormat="1" x14ac:dyDescent="0.35">
      <c r="A129" s="23"/>
      <c r="B129" s="23"/>
      <c r="C129" s="124"/>
      <c r="D129" s="124"/>
      <c r="E129" s="124"/>
      <c r="F129" s="124"/>
      <c r="G129" s="124"/>
      <c r="H129" s="127"/>
      <c r="I129" s="124"/>
      <c r="J129" s="128"/>
    </row>
    <row r="130" spans="1:10" s="125" customFormat="1" x14ac:dyDescent="0.35">
      <c r="A130" s="23"/>
      <c r="B130" s="23"/>
      <c r="C130" s="124"/>
      <c r="D130" s="124"/>
      <c r="E130" s="124"/>
      <c r="F130" s="124"/>
      <c r="G130" s="124"/>
      <c r="H130" s="127"/>
      <c r="I130" s="124"/>
      <c r="J130" s="128"/>
    </row>
    <row r="131" spans="1:10" s="125" customFormat="1" x14ac:dyDescent="0.35">
      <c r="A131" s="23"/>
      <c r="B131" s="23"/>
      <c r="C131" s="124"/>
      <c r="D131" s="124"/>
      <c r="E131" s="124"/>
      <c r="F131" s="124"/>
      <c r="G131" s="124"/>
      <c r="H131" s="127"/>
      <c r="I131" s="124"/>
      <c r="J131" s="128"/>
    </row>
    <row r="132" spans="1:10" s="125" customFormat="1" x14ac:dyDescent="0.35">
      <c r="A132" s="23"/>
      <c r="B132" s="23"/>
      <c r="C132" s="124"/>
      <c r="D132" s="124"/>
      <c r="E132" s="124"/>
      <c r="F132" s="124"/>
      <c r="G132" s="124"/>
      <c r="H132" s="127"/>
      <c r="I132" s="124"/>
      <c r="J132" s="128"/>
    </row>
    <row r="133" spans="1:10" s="125" customFormat="1" x14ac:dyDescent="0.35">
      <c r="A133" s="23"/>
      <c r="B133" s="23"/>
      <c r="C133" s="124"/>
      <c r="D133" s="124"/>
      <c r="E133" s="124"/>
      <c r="F133" s="124"/>
      <c r="G133" s="124"/>
      <c r="H133" s="127"/>
      <c r="I133" s="124"/>
      <c r="J133" s="128"/>
    </row>
    <row r="134" spans="1:10" s="125" customFormat="1" x14ac:dyDescent="0.35">
      <c r="A134" s="23"/>
      <c r="B134" s="23"/>
      <c r="C134" s="124"/>
      <c r="D134" s="124"/>
      <c r="E134" s="124"/>
      <c r="F134" s="124"/>
      <c r="G134" s="124"/>
      <c r="H134" s="127"/>
      <c r="I134" s="124"/>
      <c r="J134" s="128"/>
    </row>
    <row r="135" spans="1:10" s="125" customFormat="1" x14ac:dyDescent="0.35">
      <c r="A135" s="23"/>
      <c r="B135" s="23"/>
      <c r="C135" s="124"/>
      <c r="D135" s="124"/>
      <c r="E135" s="124"/>
      <c r="F135" s="124"/>
      <c r="G135" s="124"/>
      <c r="H135" s="127"/>
      <c r="I135" s="124"/>
      <c r="J135" s="128"/>
    </row>
    <row r="136" spans="1:10" s="125" customFormat="1" x14ac:dyDescent="0.35">
      <c r="A136" s="23"/>
      <c r="B136" s="23"/>
      <c r="C136" s="124"/>
      <c r="D136" s="124"/>
      <c r="E136" s="124"/>
      <c r="F136" s="124"/>
      <c r="G136" s="124"/>
      <c r="H136" s="127"/>
      <c r="I136" s="124"/>
      <c r="J136" s="128"/>
    </row>
    <row r="137" spans="1:10" s="125" customFormat="1" x14ac:dyDescent="0.35">
      <c r="A137" s="23"/>
      <c r="B137" s="23"/>
      <c r="C137" s="124"/>
      <c r="D137" s="124"/>
      <c r="E137" s="124"/>
      <c r="F137" s="124"/>
      <c r="G137" s="124"/>
      <c r="H137" s="127"/>
      <c r="I137" s="124"/>
      <c r="J137" s="128"/>
    </row>
    <row r="138" spans="1:10" s="125" customFormat="1" x14ac:dyDescent="0.35">
      <c r="A138" s="23"/>
      <c r="B138" s="23"/>
      <c r="C138" s="124"/>
      <c r="D138" s="124"/>
      <c r="E138" s="124"/>
      <c r="F138" s="124"/>
      <c r="G138" s="124"/>
      <c r="H138" s="127"/>
      <c r="I138" s="124"/>
      <c r="J138" s="128"/>
    </row>
    <row r="139" spans="1:10" s="125" customFormat="1" x14ac:dyDescent="0.35">
      <c r="A139" s="23"/>
      <c r="B139" s="23"/>
      <c r="C139" s="124"/>
      <c r="D139" s="124"/>
      <c r="E139" s="124"/>
      <c r="F139" s="124"/>
      <c r="G139" s="124"/>
      <c r="H139" s="127"/>
      <c r="I139" s="124"/>
      <c r="J139" s="128"/>
    </row>
    <row r="140" spans="1:10" s="125" customFormat="1" x14ac:dyDescent="0.35">
      <c r="A140" s="23"/>
      <c r="B140" s="23"/>
      <c r="C140" s="124"/>
      <c r="D140" s="124"/>
      <c r="E140" s="124"/>
      <c r="F140" s="124"/>
      <c r="G140" s="124"/>
      <c r="H140" s="127"/>
      <c r="I140" s="124"/>
      <c r="J140" s="128"/>
    </row>
    <row r="141" spans="1:10" s="125" customFormat="1" x14ac:dyDescent="0.35">
      <c r="A141" s="23"/>
      <c r="B141" s="23"/>
      <c r="C141" s="124"/>
      <c r="D141" s="124"/>
      <c r="E141" s="124"/>
      <c r="F141" s="124"/>
      <c r="G141" s="124"/>
      <c r="H141" s="127"/>
      <c r="I141" s="124"/>
      <c r="J141" s="128"/>
    </row>
    <row r="142" spans="1:10" s="125" customFormat="1" x14ac:dyDescent="0.35">
      <c r="A142" s="23"/>
      <c r="B142" s="23"/>
      <c r="C142" s="124"/>
      <c r="D142" s="124"/>
      <c r="E142" s="124"/>
      <c r="F142" s="124"/>
      <c r="G142" s="124"/>
      <c r="H142" s="127"/>
      <c r="I142" s="124"/>
      <c r="J142" s="128"/>
    </row>
    <row r="143" spans="1:10" s="125" customFormat="1" x14ac:dyDescent="0.35">
      <c r="A143" s="23"/>
      <c r="B143" s="23"/>
      <c r="C143" s="124"/>
      <c r="D143" s="124"/>
      <c r="E143" s="124"/>
      <c r="F143" s="124"/>
      <c r="G143" s="124"/>
      <c r="H143" s="127"/>
      <c r="I143" s="124"/>
      <c r="J143" s="128"/>
    </row>
    <row r="144" spans="1:10" s="125" customFormat="1" x14ac:dyDescent="0.35">
      <c r="A144" s="23"/>
      <c r="B144" s="23"/>
      <c r="C144" s="124"/>
      <c r="D144" s="124"/>
      <c r="E144" s="124"/>
      <c r="F144" s="124"/>
      <c r="G144" s="124"/>
      <c r="H144" s="127"/>
      <c r="I144" s="124"/>
      <c r="J144" s="128"/>
    </row>
    <row r="145" spans="1:10" s="125" customFormat="1" x14ac:dyDescent="0.35">
      <c r="A145" s="23"/>
      <c r="B145" s="23"/>
      <c r="C145" s="124"/>
      <c r="D145" s="124"/>
      <c r="E145" s="124"/>
      <c r="F145" s="124"/>
      <c r="G145" s="124"/>
      <c r="H145" s="127"/>
      <c r="I145" s="124"/>
      <c r="J145" s="128"/>
    </row>
    <row r="146" spans="1:10" s="125" customFormat="1" x14ac:dyDescent="0.35">
      <c r="A146" s="23"/>
      <c r="B146" s="23"/>
      <c r="C146" s="124"/>
      <c r="D146" s="124"/>
      <c r="E146" s="124"/>
      <c r="F146" s="124"/>
      <c r="G146" s="124"/>
      <c r="H146" s="127"/>
      <c r="I146" s="124"/>
      <c r="J146" s="128"/>
    </row>
    <row r="147" spans="1:10" s="125" customFormat="1" x14ac:dyDescent="0.35">
      <c r="A147" s="23"/>
      <c r="B147" s="23"/>
      <c r="C147" s="124"/>
      <c r="D147" s="124"/>
      <c r="E147" s="124"/>
      <c r="F147" s="124"/>
      <c r="G147" s="124"/>
      <c r="H147" s="127"/>
      <c r="I147" s="124"/>
      <c r="J147" s="128"/>
    </row>
    <row r="148" spans="1:10" s="125" customFormat="1" x14ac:dyDescent="0.35">
      <c r="A148" s="23"/>
      <c r="B148" s="23"/>
      <c r="C148" s="124"/>
      <c r="D148" s="124"/>
      <c r="E148" s="124"/>
      <c r="F148" s="124"/>
      <c r="G148" s="124"/>
      <c r="H148" s="127"/>
      <c r="I148" s="124"/>
      <c r="J148" s="128"/>
    </row>
    <row r="149" spans="1:10" s="125" customFormat="1" x14ac:dyDescent="0.35">
      <c r="A149" s="23"/>
      <c r="B149" s="23"/>
      <c r="C149" s="124"/>
      <c r="D149" s="124"/>
      <c r="E149" s="124"/>
      <c r="F149" s="124"/>
      <c r="G149" s="124"/>
      <c r="H149" s="127"/>
      <c r="I149" s="124"/>
      <c r="J149" s="128"/>
    </row>
    <row r="150" spans="1:10" s="125" customFormat="1" x14ac:dyDescent="0.35">
      <c r="A150" s="23"/>
      <c r="B150" s="23"/>
      <c r="C150" s="124"/>
      <c r="D150" s="124"/>
      <c r="E150" s="124"/>
      <c r="F150" s="124"/>
      <c r="G150" s="124"/>
      <c r="H150" s="127"/>
      <c r="I150" s="124"/>
      <c r="J150" s="128"/>
    </row>
    <row r="151" spans="1:10" s="125" customFormat="1" x14ac:dyDescent="0.35">
      <c r="A151" s="23"/>
      <c r="B151" s="23"/>
      <c r="C151" s="124"/>
      <c r="D151" s="124"/>
      <c r="E151" s="124"/>
      <c r="F151" s="124"/>
      <c r="G151" s="124"/>
      <c r="H151" s="127"/>
      <c r="I151" s="124"/>
      <c r="J151" s="128"/>
    </row>
    <row r="152" spans="1:10" s="125" customFormat="1" x14ac:dyDescent="0.35">
      <c r="A152" s="23"/>
      <c r="B152" s="23"/>
      <c r="C152" s="124"/>
      <c r="D152" s="124"/>
      <c r="E152" s="124"/>
      <c r="F152" s="124"/>
      <c r="G152" s="124"/>
      <c r="H152" s="127"/>
      <c r="I152" s="124"/>
      <c r="J152" s="128"/>
    </row>
    <row r="153" spans="1:10" s="125" customFormat="1" x14ac:dyDescent="0.35">
      <c r="A153" s="23"/>
      <c r="B153" s="23"/>
      <c r="C153" s="124"/>
      <c r="D153" s="124"/>
      <c r="E153" s="124"/>
      <c r="F153" s="124"/>
      <c r="G153" s="124"/>
      <c r="H153" s="127"/>
      <c r="I153" s="124"/>
      <c r="J153" s="128"/>
    </row>
    <row r="154" spans="1:10" s="125" customFormat="1" x14ac:dyDescent="0.35">
      <c r="A154" s="23"/>
      <c r="B154" s="23"/>
      <c r="C154" s="124"/>
      <c r="D154" s="124"/>
      <c r="E154" s="124"/>
      <c r="F154" s="124"/>
      <c r="G154" s="124"/>
      <c r="H154" s="127"/>
      <c r="I154" s="124"/>
      <c r="J154" s="128"/>
    </row>
    <row r="155" spans="1:10" s="125" customFormat="1" x14ac:dyDescent="0.35">
      <c r="A155" s="23"/>
      <c r="B155" s="23"/>
      <c r="C155" s="124"/>
      <c r="D155" s="124"/>
      <c r="E155" s="124"/>
      <c r="F155" s="124"/>
      <c r="G155" s="124"/>
      <c r="H155" s="127"/>
      <c r="I155" s="124"/>
      <c r="J155" s="128"/>
    </row>
    <row r="156" spans="1:10" s="125" customFormat="1" x14ac:dyDescent="0.35">
      <c r="A156" s="23"/>
      <c r="B156" s="23"/>
      <c r="C156" s="124"/>
      <c r="D156" s="124"/>
      <c r="E156" s="124"/>
      <c r="F156" s="124"/>
      <c r="G156" s="124"/>
      <c r="H156" s="127"/>
      <c r="I156" s="124"/>
      <c r="J156" s="128"/>
    </row>
    <row r="157" spans="1:10" s="125" customFormat="1" x14ac:dyDescent="0.35">
      <c r="A157" s="23"/>
      <c r="B157" s="23"/>
      <c r="C157" s="124"/>
      <c r="D157" s="124"/>
      <c r="E157" s="124"/>
      <c r="F157" s="124"/>
      <c r="G157" s="124"/>
      <c r="H157" s="127"/>
      <c r="I157" s="124"/>
      <c r="J157" s="128"/>
    </row>
    <row r="158" spans="1:10" s="125" customFormat="1" x14ac:dyDescent="0.35">
      <c r="A158" s="23"/>
      <c r="B158" s="23"/>
      <c r="C158" s="124"/>
      <c r="D158" s="124"/>
      <c r="E158" s="124"/>
      <c r="F158" s="124"/>
      <c r="G158" s="124"/>
      <c r="H158" s="127"/>
      <c r="I158" s="124"/>
      <c r="J158" s="128"/>
    </row>
    <row r="159" spans="1:10" s="125" customFormat="1" x14ac:dyDescent="0.35">
      <c r="A159" s="23"/>
      <c r="B159" s="23"/>
      <c r="C159" s="124"/>
      <c r="D159" s="124"/>
      <c r="E159" s="124"/>
      <c r="F159" s="124"/>
      <c r="G159" s="124"/>
      <c r="H159" s="127"/>
      <c r="I159" s="124"/>
      <c r="J159" s="128"/>
    </row>
    <row r="160" spans="1:10" s="125" customFormat="1" x14ac:dyDescent="0.35">
      <c r="A160" s="23"/>
      <c r="B160" s="23"/>
      <c r="C160" s="124"/>
      <c r="D160" s="124"/>
      <c r="E160" s="124"/>
      <c r="F160" s="124"/>
      <c r="G160" s="124"/>
      <c r="H160" s="127"/>
      <c r="I160" s="124"/>
      <c r="J160" s="128"/>
    </row>
    <row r="161" spans="1:10" s="125" customFormat="1" x14ac:dyDescent="0.35">
      <c r="A161" s="23"/>
      <c r="B161" s="23"/>
      <c r="C161" s="124"/>
      <c r="D161" s="124"/>
      <c r="E161" s="124"/>
      <c r="F161" s="124"/>
      <c r="G161" s="124"/>
      <c r="H161" s="127"/>
      <c r="I161" s="124"/>
      <c r="J161" s="128"/>
    </row>
    <row r="162" spans="1:10" s="125" customFormat="1" x14ac:dyDescent="0.35">
      <c r="A162" s="23"/>
      <c r="B162" s="23"/>
      <c r="C162" s="124"/>
      <c r="D162" s="124"/>
      <c r="E162" s="124"/>
      <c r="F162" s="124"/>
      <c r="G162" s="124"/>
      <c r="H162" s="127"/>
      <c r="I162" s="124"/>
      <c r="J162" s="128"/>
    </row>
    <row r="163" spans="1:10" s="125" customFormat="1" x14ac:dyDescent="0.35">
      <c r="A163" s="23"/>
      <c r="B163" s="23"/>
      <c r="C163" s="124"/>
      <c r="D163" s="124"/>
      <c r="E163" s="124"/>
      <c r="F163" s="124"/>
      <c r="G163" s="124"/>
      <c r="H163" s="127"/>
      <c r="I163" s="124"/>
      <c r="J163" s="128"/>
    </row>
    <row r="164" spans="1:10" s="125" customFormat="1" x14ac:dyDescent="0.35">
      <c r="A164" s="23"/>
      <c r="B164" s="23"/>
      <c r="C164" s="124"/>
      <c r="D164" s="124"/>
      <c r="E164" s="124"/>
      <c r="F164" s="124"/>
      <c r="G164" s="124"/>
      <c r="H164" s="127"/>
      <c r="I164" s="124"/>
      <c r="J164" s="128"/>
    </row>
    <row r="165" spans="1:10" s="125" customFormat="1" x14ac:dyDescent="0.35">
      <c r="A165" s="23"/>
      <c r="B165" s="23"/>
      <c r="C165" s="124"/>
      <c r="D165" s="124"/>
      <c r="E165" s="124"/>
      <c r="F165" s="124"/>
      <c r="G165" s="124"/>
      <c r="H165" s="127"/>
      <c r="I165" s="124"/>
      <c r="J165" s="128"/>
    </row>
    <row r="166" spans="1:10" s="125" customFormat="1" x14ac:dyDescent="0.35">
      <c r="A166" s="23"/>
      <c r="B166" s="23"/>
      <c r="C166" s="124"/>
      <c r="D166" s="124"/>
      <c r="E166" s="124"/>
      <c r="F166" s="124"/>
      <c r="G166" s="124"/>
      <c r="H166" s="127"/>
      <c r="I166" s="124"/>
      <c r="J166" s="128"/>
    </row>
    <row r="167" spans="1:10" s="125" customFormat="1" x14ac:dyDescent="0.35">
      <c r="A167" s="23"/>
      <c r="B167" s="23"/>
      <c r="C167" s="124"/>
      <c r="D167" s="124"/>
      <c r="E167" s="124"/>
      <c r="F167" s="124"/>
      <c r="G167" s="124"/>
      <c r="H167" s="127"/>
      <c r="I167" s="124"/>
      <c r="J167" s="128"/>
    </row>
    <row r="168" spans="1:10" s="125" customFormat="1" x14ac:dyDescent="0.35">
      <c r="A168" s="23"/>
      <c r="B168" s="23"/>
      <c r="C168" s="124"/>
      <c r="D168" s="124"/>
      <c r="E168" s="124"/>
      <c r="F168" s="124"/>
      <c r="G168" s="124"/>
      <c r="H168" s="127"/>
      <c r="I168" s="124"/>
      <c r="J168" s="128"/>
    </row>
    <row r="169" spans="1:10" s="125" customFormat="1" x14ac:dyDescent="0.35">
      <c r="A169" s="23"/>
      <c r="B169" s="23"/>
      <c r="C169" s="124"/>
      <c r="D169" s="124"/>
      <c r="E169" s="124"/>
      <c r="F169" s="124"/>
      <c r="G169" s="124"/>
      <c r="H169" s="127"/>
      <c r="I169" s="124"/>
      <c r="J169" s="128"/>
    </row>
    <row r="170" spans="1:10" s="125" customFormat="1" x14ac:dyDescent="0.35">
      <c r="A170" s="23"/>
      <c r="B170" s="23"/>
      <c r="C170" s="124"/>
      <c r="D170" s="124"/>
      <c r="E170" s="124"/>
      <c r="F170" s="124"/>
      <c r="G170" s="124"/>
      <c r="H170" s="127"/>
      <c r="I170" s="124"/>
      <c r="J170" s="128"/>
    </row>
    <row r="171" spans="1:10" s="125" customFormat="1" x14ac:dyDescent="0.35">
      <c r="A171" s="23"/>
      <c r="B171" s="23"/>
      <c r="C171" s="124"/>
      <c r="D171" s="124"/>
      <c r="E171" s="124"/>
      <c r="F171" s="124"/>
      <c r="G171" s="124"/>
      <c r="H171" s="127"/>
      <c r="I171" s="124"/>
      <c r="J171" s="128"/>
    </row>
    <row r="172" spans="1:10" s="125" customFormat="1" x14ac:dyDescent="0.35">
      <c r="A172" s="23"/>
      <c r="B172" s="23"/>
      <c r="C172" s="124"/>
      <c r="D172" s="124"/>
      <c r="E172" s="124"/>
      <c r="F172" s="124"/>
      <c r="G172" s="124"/>
      <c r="H172" s="127"/>
      <c r="I172" s="124"/>
      <c r="J172" s="128"/>
    </row>
    <row r="173" spans="1:10" s="125" customFormat="1" x14ac:dyDescent="0.35">
      <c r="A173" s="23"/>
      <c r="B173" s="23"/>
      <c r="C173" s="124"/>
      <c r="D173" s="124"/>
      <c r="E173" s="124"/>
      <c r="F173" s="124"/>
      <c r="G173" s="124"/>
      <c r="H173" s="127"/>
      <c r="I173" s="124"/>
      <c r="J173" s="128"/>
    </row>
    <row r="174" spans="1:10" s="125" customFormat="1" x14ac:dyDescent="0.35">
      <c r="A174" s="23"/>
      <c r="B174" s="23"/>
      <c r="C174" s="124"/>
      <c r="D174" s="124"/>
      <c r="E174" s="124"/>
      <c r="F174" s="124"/>
      <c r="G174" s="124"/>
      <c r="H174" s="127"/>
      <c r="I174" s="124"/>
      <c r="J174" s="128"/>
    </row>
    <row r="175" spans="1:10" s="125" customFormat="1" x14ac:dyDescent="0.35">
      <c r="A175" s="23"/>
      <c r="B175" s="23"/>
      <c r="C175" s="124"/>
      <c r="D175" s="124"/>
      <c r="E175" s="124"/>
      <c r="F175" s="124"/>
      <c r="G175" s="124"/>
      <c r="H175" s="127"/>
      <c r="I175" s="124"/>
      <c r="J175" s="128"/>
    </row>
    <row r="176" spans="1:10" s="125" customFormat="1" x14ac:dyDescent="0.35">
      <c r="A176" s="23"/>
      <c r="B176" s="23"/>
      <c r="C176" s="124"/>
      <c r="D176" s="124"/>
      <c r="E176" s="124"/>
      <c r="F176" s="124"/>
      <c r="G176" s="124"/>
      <c r="H176" s="127"/>
      <c r="I176" s="124"/>
      <c r="J176" s="128"/>
    </row>
    <row r="177" spans="1:10" s="125" customFormat="1" x14ac:dyDescent="0.35">
      <c r="A177" s="23"/>
      <c r="B177" s="23"/>
      <c r="C177" s="124"/>
      <c r="D177" s="124"/>
      <c r="E177" s="124"/>
      <c r="F177" s="124"/>
      <c r="G177" s="124"/>
      <c r="H177" s="127"/>
      <c r="I177" s="124"/>
      <c r="J177" s="128"/>
    </row>
    <row r="178" spans="1:10" s="125" customFormat="1" x14ac:dyDescent="0.35">
      <c r="A178" s="23"/>
      <c r="B178" s="23"/>
      <c r="C178" s="124"/>
      <c r="D178" s="124"/>
      <c r="E178" s="124"/>
      <c r="F178" s="124"/>
      <c r="G178" s="124"/>
      <c r="H178" s="127"/>
      <c r="I178" s="124"/>
      <c r="J178" s="128"/>
    </row>
    <row r="179" spans="1:10" s="125" customFormat="1" x14ac:dyDescent="0.35">
      <c r="A179" s="23"/>
      <c r="B179" s="23"/>
      <c r="C179" s="124"/>
      <c r="D179" s="124"/>
      <c r="E179" s="124"/>
      <c r="F179" s="124"/>
      <c r="G179" s="124"/>
      <c r="H179" s="127"/>
      <c r="I179" s="124"/>
      <c r="J179" s="128"/>
    </row>
    <row r="180" spans="1:10" s="125" customFormat="1" x14ac:dyDescent="0.35">
      <c r="A180" s="23"/>
      <c r="B180" s="23"/>
      <c r="C180" s="124"/>
      <c r="D180" s="124"/>
      <c r="E180" s="124"/>
      <c r="F180" s="124"/>
      <c r="G180" s="124"/>
      <c r="H180" s="127"/>
      <c r="I180" s="124"/>
      <c r="J180" s="128"/>
    </row>
    <row r="181" spans="1:10" s="125" customFormat="1" x14ac:dyDescent="0.35">
      <c r="A181" s="23"/>
      <c r="B181" s="23"/>
      <c r="C181" s="124"/>
      <c r="D181" s="124"/>
      <c r="E181" s="124"/>
      <c r="F181" s="124"/>
      <c r="G181" s="124"/>
      <c r="H181" s="127"/>
      <c r="I181" s="124"/>
      <c r="J181" s="128"/>
    </row>
    <row r="182" spans="1:10" s="125" customFormat="1" x14ac:dyDescent="0.35">
      <c r="A182" s="23"/>
      <c r="B182" s="23"/>
      <c r="C182" s="124"/>
      <c r="D182" s="124"/>
      <c r="E182" s="124"/>
      <c r="F182" s="124"/>
      <c r="G182" s="124"/>
      <c r="H182" s="127"/>
      <c r="I182" s="124"/>
      <c r="J182" s="128"/>
    </row>
    <row r="183" spans="1:10" s="125" customFormat="1" x14ac:dyDescent="0.35">
      <c r="A183" s="23"/>
      <c r="B183" s="23"/>
      <c r="C183" s="124"/>
      <c r="D183" s="124"/>
      <c r="E183" s="124"/>
      <c r="F183" s="124"/>
      <c r="G183" s="124"/>
      <c r="H183" s="127"/>
      <c r="I183" s="124"/>
      <c r="J183" s="128"/>
    </row>
    <row r="184" spans="1:10" s="125" customFormat="1" x14ac:dyDescent="0.35">
      <c r="A184" s="23"/>
      <c r="B184" s="23"/>
      <c r="C184" s="124"/>
      <c r="D184" s="124"/>
      <c r="E184" s="124"/>
      <c r="F184" s="124"/>
      <c r="G184" s="124"/>
      <c r="H184" s="127"/>
      <c r="I184" s="124"/>
      <c r="J184" s="128"/>
    </row>
    <row r="185" spans="1:10" s="125" customFormat="1" x14ac:dyDescent="0.35">
      <c r="A185" s="23"/>
      <c r="B185" s="23"/>
      <c r="C185" s="124"/>
      <c r="D185" s="124"/>
      <c r="E185" s="124"/>
      <c r="F185" s="124"/>
      <c r="G185" s="124"/>
      <c r="H185" s="127"/>
      <c r="I185" s="124"/>
      <c r="J185" s="128"/>
    </row>
    <row r="186" spans="1:10" s="125" customFormat="1" x14ac:dyDescent="0.35">
      <c r="A186" s="23"/>
      <c r="B186" s="23"/>
      <c r="C186" s="124"/>
      <c r="D186" s="124"/>
      <c r="E186" s="124"/>
      <c r="F186" s="124"/>
      <c r="G186" s="124"/>
      <c r="H186" s="127"/>
      <c r="I186" s="124"/>
      <c r="J186" s="128"/>
    </row>
    <row r="187" spans="1:10" s="125" customFormat="1" x14ac:dyDescent="0.35">
      <c r="A187" s="23"/>
      <c r="B187" s="23"/>
      <c r="C187" s="124"/>
      <c r="D187" s="124"/>
      <c r="E187" s="124"/>
      <c r="F187" s="124"/>
      <c r="G187" s="124"/>
      <c r="H187" s="127"/>
      <c r="I187" s="124"/>
      <c r="J187" s="128"/>
    </row>
    <row r="188" spans="1:10" s="125" customFormat="1" x14ac:dyDescent="0.35">
      <c r="A188" s="23"/>
      <c r="B188" s="23"/>
      <c r="C188" s="124"/>
      <c r="D188" s="124"/>
      <c r="E188" s="124"/>
      <c r="F188" s="124"/>
      <c r="G188" s="124"/>
      <c r="H188" s="127"/>
      <c r="I188" s="124"/>
      <c r="J188" s="128"/>
    </row>
    <row r="189" spans="1:10" s="125" customFormat="1" x14ac:dyDescent="0.35">
      <c r="A189" s="23"/>
      <c r="B189" s="23"/>
      <c r="C189" s="124"/>
      <c r="D189" s="124"/>
      <c r="E189" s="124"/>
      <c r="F189" s="124"/>
      <c r="G189" s="124"/>
      <c r="H189" s="127"/>
      <c r="I189" s="124"/>
      <c r="J189" s="128"/>
    </row>
    <row r="190" spans="1:10" s="125" customFormat="1" x14ac:dyDescent="0.35">
      <c r="A190" s="23"/>
      <c r="B190" s="23"/>
      <c r="C190" s="124"/>
      <c r="D190" s="124"/>
      <c r="E190" s="124"/>
      <c r="F190" s="124"/>
      <c r="G190" s="124"/>
      <c r="H190" s="127"/>
      <c r="I190" s="124"/>
      <c r="J190" s="128"/>
    </row>
    <row r="191" spans="1:10" s="125" customFormat="1" x14ac:dyDescent="0.35">
      <c r="A191" s="23"/>
      <c r="B191" s="23"/>
      <c r="C191" s="124"/>
      <c r="D191" s="124"/>
      <c r="E191" s="124"/>
      <c r="F191" s="124"/>
      <c r="G191" s="124"/>
      <c r="H191" s="127"/>
      <c r="I191" s="124"/>
      <c r="J191" s="128"/>
    </row>
    <row r="192" spans="1:10" s="125" customFormat="1" x14ac:dyDescent="0.35">
      <c r="A192" s="23"/>
      <c r="B192" s="23"/>
      <c r="C192" s="124"/>
      <c r="D192" s="124"/>
      <c r="E192" s="124"/>
      <c r="F192" s="124"/>
      <c r="G192" s="124"/>
      <c r="H192" s="127"/>
      <c r="I192" s="124"/>
      <c r="J192" s="128"/>
    </row>
    <row r="193" spans="1:10" s="125" customFormat="1" x14ac:dyDescent="0.35">
      <c r="A193" s="23"/>
      <c r="B193" s="23"/>
      <c r="C193" s="124"/>
      <c r="D193" s="124"/>
      <c r="E193" s="124"/>
      <c r="F193" s="124"/>
      <c r="G193" s="124"/>
      <c r="H193" s="127"/>
      <c r="I193" s="124"/>
      <c r="J193" s="128"/>
    </row>
    <row r="194" spans="1:10" s="125" customFormat="1" x14ac:dyDescent="0.35">
      <c r="A194" s="23"/>
      <c r="B194" s="23"/>
      <c r="C194" s="124"/>
      <c r="D194" s="124"/>
      <c r="E194" s="124"/>
      <c r="F194" s="124"/>
      <c r="G194" s="124"/>
      <c r="H194" s="127"/>
      <c r="I194" s="124"/>
      <c r="J194" s="128"/>
    </row>
    <row r="195" spans="1:10" s="125" customFormat="1" x14ac:dyDescent="0.35">
      <c r="A195" s="23"/>
      <c r="B195" s="23"/>
      <c r="C195" s="124"/>
      <c r="D195" s="124"/>
      <c r="E195" s="124"/>
      <c r="F195" s="124"/>
      <c r="G195" s="124"/>
      <c r="H195" s="127"/>
      <c r="I195" s="124"/>
      <c r="J195" s="128"/>
    </row>
    <row r="196" spans="1:10" s="125" customFormat="1" x14ac:dyDescent="0.35">
      <c r="A196" s="23"/>
      <c r="B196" s="23"/>
      <c r="C196" s="124"/>
      <c r="D196" s="124"/>
      <c r="E196" s="124"/>
      <c r="F196" s="124"/>
      <c r="G196" s="124"/>
      <c r="H196" s="127"/>
      <c r="I196" s="124"/>
      <c r="J196" s="128"/>
    </row>
    <row r="197" spans="1:10" s="125" customFormat="1" x14ac:dyDescent="0.35">
      <c r="A197" s="23"/>
      <c r="B197" s="23"/>
      <c r="C197" s="124"/>
      <c r="D197" s="124"/>
      <c r="E197" s="124"/>
      <c r="F197" s="124"/>
      <c r="G197" s="124"/>
      <c r="H197" s="127"/>
      <c r="I197" s="124"/>
      <c r="J197" s="128"/>
    </row>
    <row r="198" spans="1:10" s="125" customFormat="1" x14ac:dyDescent="0.35">
      <c r="A198" s="23"/>
      <c r="B198" s="23"/>
      <c r="C198" s="124"/>
      <c r="D198" s="124"/>
      <c r="E198" s="124"/>
      <c r="F198" s="124"/>
      <c r="G198" s="124"/>
      <c r="H198" s="127"/>
      <c r="I198" s="124"/>
      <c r="J198" s="128"/>
    </row>
    <row r="199" spans="1:10" s="125" customFormat="1" x14ac:dyDescent="0.35">
      <c r="A199" s="23"/>
      <c r="B199" s="23"/>
      <c r="C199" s="124"/>
      <c r="D199" s="124"/>
      <c r="E199" s="124"/>
      <c r="F199" s="124"/>
      <c r="G199" s="124"/>
      <c r="H199" s="127"/>
      <c r="I199" s="124"/>
      <c r="J199" s="128"/>
    </row>
    <row r="200" spans="1:10" s="125" customFormat="1" x14ac:dyDescent="0.35">
      <c r="A200" s="23"/>
      <c r="B200" s="23"/>
      <c r="C200" s="124"/>
      <c r="D200" s="124"/>
      <c r="E200" s="124"/>
      <c r="F200" s="124"/>
      <c r="G200" s="124"/>
      <c r="H200" s="127"/>
      <c r="I200" s="124"/>
      <c r="J200" s="128"/>
    </row>
    <row r="201" spans="1:10" s="125" customFormat="1" x14ac:dyDescent="0.35">
      <c r="A201" s="23"/>
      <c r="B201" s="23"/>
      <c r="C201" s="124"/>
      <c r="D201" s="124"/>
      <c r="E201" s="124"/>
      <c r="F201" s="124"/>
      <c r="G201" s="124"/>
      <c r="H201" s="127"/>
      <c r="I201" s="124"/>
      <c r="J201" s="128"/>
    </row>
    <row r="202" spans="1:10" s="125" customFormat="1" x14ac:dyDescent="0.35">
      <c r="A202" s="23"/>
      <c r="B202" s="23"/>
      <c r="C202" s="124"/>
      <c r="D202" s="124"/>
      <c r="E202" s="124"/>
      <c r="F202" s="124"/>
      <c r="G202" s="124"/>
      <c r="H202" s="127"/>
      <c r="I202" s="124"/>
      <c r="J202" s="128"/>
    </row>
    <row r="203" spans="1:10" s="125" customFormat="1" x14ac:dyDescent="0.35">
      <c r="A203" s="23"/>
      <c r="B203" s="23"/>
      <c r="C203" s="124"/>
      <c r="D203" s="124"/>
      <c r="E203" s="124"/>
      <c r="F203" s="124"/>
      <c r="G203" s="124"/>
      <c r="H203" s="127"/>
      <c r="I203" s="124"/>
      <c r="J203" s="128"/>
    </row>
    <row r="204" spans="1:10" s="125" customFormat="1" x14ac:dyDescent="0.35">
      <c r="A204" s="23"/>
      <c r="B204" s="23"/>
      <c r="C204" s="124"/>
      <c r="D204" s="124"/>
      <c r="E204" s="124"/>
      <c r="F204" s="124"/>
      <c r="G204" s="124"/>
      <c r="H204" s="127"/>
      <c r="I204" s="124"/>
      <c r="J204" s="128"/>
    </row>
    <row r="205" spans="1:10" s="125" customFormat="1" x14ac:dyDescent="0.35">
      <c r="A205" s="23"/>
      <c r="B205" s="23"/>
      <c r="C205" s="124"/>
      <c r="D205" s="124"/>
      <c r="E205" s="124"/>
      <c r="F205" s="124"/>
      <c r="G205" s="124"/>
      <c r="H205" s="127"/>
      <c r="I205" s="124"/>
      <c r="J205" s="128"/>
    </row>
    <row r="206" spans="1:10" s="125" customFormat="1" x14ac:dyDescent="0.35">
      <c r="A206" s="23"/>
      <c r="B206" s="23"/>
      <c r="C206" s="124"/>
      <c r="D206" s="124"/>
      <c r="E206" s="124"/>
      <c r="F206" s="124"/>
      <c r="G206" s="124"/>
      <c r="H206" s="127"/>
      <c r="I206" s="124"/>
      <c r="J206" s="128"/>
    </row>
    <row r="207" spans="1:10" s="125" customFormat="1" x14ac:dyDescent="0.35">
      <c r="A207" s="23"/>
      <c r="B207" s="23"/>
      <c r="C207" s="124"/>
      <c r="D207" s="124"/>
      <c r="E207" s="124"/>
      <c r="F207" s="124"/>
      <c r="G207" s="124"/>
      <c r="H207" s="127"/>
      <c r="I207" s="124"/>
      <c r="J207" s="128"/>
    </row>
    <row r="208" spans="1:10" s="125" customFormat="1" x14ac:dyDescent="0.35">
      <c r="A208" s="23"/>
      <c r="B208" s="23"/>
      <c r="C208" s="124"/>
      <c r="D208" s="124"/>
      <c r="E208" s="124"/>
      <c r="F208" s="124"/>
      <c r="G208" s="124"/>
      <c r="H208" s="127"/>
      <c r="I208" s="124"/>
      <c r="J208" s="128"/>
    </row>
    <row r="209" spans="1:10" s="125" customFormat="1" x14ac:dyDescent="0.35">
      <c r="A209" s="23"/>
      <c r="B209" s="23"/>
      <c r="C209" s="124"/>
      <c r="D209" s="124"/>
      <c r="E209" s="124"/>
      <c r="F209" s="124"/>
      <c r="G209" s="124"/>
      <c r="H209" s="127"/>
      <c r="I209" s="124"/>
      <c r="J209" s="128"/>
    </row>
    <row r="210" spans="1:10" s="125" customFormat="1" x14ac:dyDescent="0.35">
      <c r="A210" s="23"/>
      <c r="B210" s="23"/>
      <c r="C210" s="124"/>
      <c r="D210" s="124"/>
      <c r="E210" s="124"/>
      <c r="F210" s="124"/>
      <c r="G210" s="124"/>
      <c r="H210" s="127"/>
      <c r="I210" s="124"/>
      <c r="J210" s="128"/>
    </row>
    <row r="211" spans="1:10" s="125" customFormat="1" x14ac:dyDescent="0.35">
      <c r="A211" s="23"/>
      <c r="B211" s="23"/>
      <c r="C211" s="124"/>
      <c r="D211" s="124"/>
      <c r="E211" s="124"/>
      <c r="F211" s="124"/>
      <c r="G211" s="124"/>
      <c r="H211" s="127"/>
      <c r="I211" s="124"/>
      <c r="J211" s="128"/>
    </row>
    <row r="212" spans="1:10" s="125" customFormat="1" x14ac:dyDescent="0.35">
      <c r="A212" s="23"/>
      <c r="B212" s="23"/>
      <c r="C212" s="124"/>
      <c r="D212" s="124"/>
      <c r="E212" s="124"/>
      <c r="F212" s="124"/>
      <c r="G212" s="124"/>
      <c r="H212" s="127"/>
      <c r="I212" s="124"/>
      <c r="J212" s="128"/>
    </row>
    <row r="213" spans="1:10" s="125" customFormat="1" x14ac:dyDescent="0.35">
      <c r="A213" s="23"/>
      <c r="B213" s="23"/>
      <c r="C213" s="124"/>
      <c r="D213" s="124"/>
      <c r="E213" s="124"/>
      <c r="F213" s="124"/>
      <c r="G213" s="124"/>
      <c r="H213" s="127"/>
      <c r="I213" s="124"/>
      <c r="J213" s="128"/>
    </row>
    <row r="214" spans="1:10" s="125" customFormat="1" x14ac:dyDescent="0.35">
      <c r="A214" s="23"/>
      <c r="B214" s="23"/>
      <c r="C214" s="124"/>
      <c r="D214" s="124"/>
      <c r="E214" s="124"/>
      <c r="F214" s="124"/>
      <c r="G214" s="124"/>
      <c r="H214" s="127"/>
      <c r="I214" s="124"/>
      <c r="J214" s="128"/>
    </row>
    <row r="215" spans="1:10" s="125" customFormat="1" x14ac:dyDescent="0.35">
      <c r="A215" s="23"/>
      <c r="B215" s="23"/>
      <c r="C215" s="124"/>
      <c r="D215" s="124"/>
      <c r="E215" s="124"/>
      <c r="F215" s="124"/>
      <c r="G215" s="124"/>
      <c r="H215" s="127"/>
      <c r="I215" s="124"/>
      <c r="J215" s="128"/>
    </row>
    <row r="216" spans="1:10" s="125" customFormat="1" x14ac:dyDescent="0.35">
      <c r="A216" s="23"/>
      <c r="B216" s="23"/>
      <c r="C216" s="124"/>
      <c r="D216" s="124"/>
      <c r="E216" s="124"/>
      <c r="F216" s="124"/>
      <c r="G216" s="124"/>
      <c r="H216" s="127"/>
      <c r="I216" s="124"/>
      <c r="J216" s="128"/>
    </row>
    <row r="217" spans="1:10" s="125" customFormat="1" x14ac:dyDescent="0.35">
      <c r="A217" s="23"/>
      <c r="B217" s="23"/>
      <c r="C217" s="124"/>
      <c r="D217" s="124"/>
      <c r="E217" s="124"/>
      <c r="F217" s="124"/>
      <c r="G217" s="124"/>
      <c r="H217" s="127"/>
      <c r="I217" s="124"/>
      <c r="J217" s="128"/>
    </row>
    <row r="218" spans="1:10" s="125" customFormat="1" x14ac:dyDescent="0.35">
      <c r="A218" s="23"/>
      <c r="B218" s="23"/>
      <c r="C218" s="124"/>
      <c r="D218" s="124"/>
      <c r="E218" s="124"/>
      <c r="F218" s="124"/>
      <c r="G218" s="124"/>
      <c r="H218" s="127"/>
      <c r="I218" s="124"/>
      <c r="J218" s="128"/>
    </row>
    <row r="219" spans="1:10" s="125" customFormat="1" x14ac:dyDescent="0.35">
      <c r="A219" s="23"/>
      <c r="B219" s="23"/>
      <c r="C219" s="124"/>
      <c r="D219" s="124"/>
      <c r="E219" s="124"/>
      <c r="F219" s="124"/>
      <c r="G219" s="124"/>
      <c r="H219" s="127"/>
      <c r="I219" s="124"/>
      <c r="J219" s="128"/>
    </row>
    <row r="220" spans="1:10" s="125" customFormat="1" x14ac:dyDescent="0.35">
      <c r="A220" s="23"/>
      <c r="B220" s="23"/>
      <c r="C220" s="124"/>
      <c r="D220" s="124"/>
      <c r="E220" s="124"/>
      <c r="F220" s="124"/>
      <c r="G220" s="124"/>
      <c r="H220" s="127"/>
      <c r="I220" s="124"/>
      <c r="J220" s="128"/>
    </row>
    <row r="221" spans="1:10" s="125" customFormat="1" x14ac:dyDescent="0.35">
      <c r="A221" s="23"/>
      <c r="B221" s="23"/>
      <c r="C221" s="124"/>
      <c r="D221" s="124"/>
      <c r="E221" s="124"/>
      <c r="F221" s="124"/>
      <c r="G221" s="124"/>
      <c r="H221" s="127"/>
      <c r="I221" s="124"/>
      <c r="J221" s="128"/>
    </row>
    <row r="222" spans="1:10" s="125" customFormat="1" x14ac:dyDescent="0.35">
      <c r="A222" s="23"/>
      <c r="B222" s="23"/>
      <c r="C222" s="124"/>
      <c r="D222" s="124"/>
      <c r="E222" s="124"/>
      <c r="F222" s="124"/>
      <c r="G222" s="124"/>
      <c r="H222" s="127"/>
      <c r="I222" s="124"/>
      <c r="J222" s="128"/>
    </row>
    <row r="223" spans="1:10" s="125" customFormat="1" x14ac:dyDescent="0.35">
      <c r="A223" s="23"/>
      <c r="B223" s="23"/>
      <c r="C223" s="124"/>
      <c r="D223" s="124"/>
      <c r="E223" s="124"/>
      <c r="F223" s="124"/>
      <c r="G223" s="124"/>
      <c r="H223" s="127"/>
      <c r="I223" s="124"/>
      <c r="J223" s="128"/>
    </row>
    <row r="224" spans="1:10" s="125" customFormat="1" x14ac:dyDescent="0.35">
      <c r="A224" s="23"/>
      <c r="B224" s="23"/>
      <c r="C224" s="124"/>
      <c r="D224" s="124"/>
      <c r="E224" s="124"/>
      <c r="F224" s="124"/>
      <c r="G224" s="124"/>
      <c r="H224" s="127"/>
      <c r="I224" s="124"/>
      <c r="J224" s="128"/>
    </row>
    <row r="225" spans="1:10" s="125" customFormat="1" x14ac:dyDescent="0.35">
      <c r="A225" s="23"/>
      <c r="B225" s="23"/>
      <c r="C225" s="124"/>
      <c r="D225" s="124"/>
      <c r="E225" s="124"/>
      <c r="F225" s="124"/>
      <c r="G225" s="124"/>
      <c r="H225" s="127"/>
      <c r="I225" s="124"/>
      <c r="J225" s="128"/>
    </row>
    <row r="226" spans="1:10" s="125" customFormat="1" x14ac:dyDescent="0.35">
      <c r="A226" s="23"/>
      <c r="B226" s="23"/>
      <c r="C226" s="124"/>
      <c r="D226" s="124"/>
      <c r="E226" s="124"/>
      <c r="F226" s="124"/>
      <c r="G226" s="124"/>
      <c r="H226" s="127"/>
      <c r="I226" s="124"/>
      <c r="J226" s="128"/>
    </row>
    <row r="227" spans="1:10" s="125" customFormat="1" x14ac:dyDescent="0.35">
      <c r="A227" s="23"/>
      <c r="B227" s="23"/>
      <c r="C227" s="124"/>
      <c r="D227" s="124"/>
      <c r="E227" s="124"/>
      <c r="F227" s="124"/>
      <c r="G227" s="124"/>
      <c r="H227" s="127"/>
      <c r="I227" s="124"/>
      <c r="J227" s="128"/>
    </row>
    <row r="228" spans="1:10" s="125" customFormat="1" x14ac:dyDescent="0.35">
      <c r="A228" s="23"/>
      <c r="B228" s="23"/>
      <c r="C228" s="124"/>
      <c r="D228" s="124"/>
      <c r="E228" s="124"/>
      <c r="F228" s="124"/>
      <c r="G228" s="124"/>
      <c r="H228" s="127"/>
      <c r="I228" s="124"/>
      <c r="J228" s="128"/>
    </row>
    <row r="229" spans="1:10" s="125" customFormat="1" x14ac:dyDescent="0.35">
      <c r="A229" s="23"/>
      <c r="B229" s="23"/>
      <c r="C229" s="124"/>
      <c r="D229" s="124"/>
      <c r="E229" s="124"/>
      <c r="F229" s="124"/>
      <c r="G229" s="124"/>
      <c r="H229" s="127"/>
      <c r="I229" s="124"/>
      <c r="J229" s="128"/>
    </row>
    <row r="230" spans="1:10" s="125" customFormat="1" x14ac:dyDescent="0.35">
      <c r="A230" s="23"/>
      <c r="B230" s="23"/>
      <c r="C230" s="124"/>
      <c r="D230" s="124"/>
      <c r="E230" s="124"/>
      <c r="F230" s="124"/>
      <c r="G230" s="124"/>
      <c r="H230" s="127"/>
      <c r="I230" s="124"/>
      <c r="J230" s="128"/>
    </row>
    <row r="231" spans="1:10" s="125" customFormat="1" x14ac:dyDescent="0.35">
      <c r="A231" s="23"/>
      <c r="B231" s="23"/>
      <c r="C231" s="124"/>
      <c r="D231" s="124"/>
      <c r="E231" s="124"/>
      <c r="F231" s="124"/>
      <c r="G231" s="124"/>
      <c r="H231" s="127"/>
      <c r="I231" s="124"/>
      <c r="J231" s="128"/>
    </row>
    <row r="232" spans="1:10" s="125" customFormat="1" x14ac:dyDescent="0.35">
      <c r="A232" s="23"/>
      <c r="B232" s="23"/>
      <c r="C232" s="124"/>
      <c r="D232" s="124"/>
      <c r="E232" s="124"/>
      <c r="F232" s="124"/>
      <c r="G232" s="124"/>
      <c r="H232" s="127"/>
      <c r="I232" s="124"/>
      <c r="J232" s="128"/>
    </row>
    <row r="233" spans="1:10" s="125" customFormat="1" x14ac:dyDescent="0.35">
      <c r="A233" s="23"/>
      <c r="B233" s="23"/>
      <c r="C233" s="124"/>
      <c r="D233" s="124"/>
      <c r="E233" s="124"/>
      <c r="F233" s="124"/>
      <c r="G233" s="124"/>
      <c r="H233" s="127"/>
      <c r="I233" s="124"/>
      <c r="J233" s="128"/>
    </row>
    <row r="234" spans="1:10" s="125" customFormat="1" x14ac:dyDescent="0.35">
      <c r="A234" s="23"/>
      <c r="B234" s="23"/>
      <c r="C234" s="124"/>
      <c r="D234" s="124"/>
      <c r="E234" s="124"/>
      <c r="F234" s="124"/>
      <c r="G234" s="124"/>
      <c r="H234" s="127"/>
      <c r="I234" s="124"/>
      <c r="J234" s="128"/>
    </row>
    <row r="235" spans="1:10" s="125" customFormat="1" x14ac:dyDescent="0.35">
      <c r="A235" s="23"/>
      <c r="B235" s="23"/>
      <c r="C235" s="124"/>
      <c r="D235" s="124"/>
      <c r="E235" s="124"/>
      <c r="F235" s="124"/>
      <c r="G235" s="124"/>
      <c r="H235" s="127"/>
      <c r="I235" s="124"/>
      <c r="J235" s="128"/>
    </row>
    <row r="236" spans="1:10" s="125" customFormat="1" x14ac:dyDescent="0.35">
      <c r="A236" s="23"/>
      <c r="B236" s="23"/>
      <c r="C236" s="124"/>
      <c r="D236" s="124"/>
      <c r="E236" s="124"/>
      <c r="F236" s="124"/>
      <c r="G236" s="124"/>
      <c r="H236" s="127"/>
      <c r="I236" s="124"/>
      <c r="J236" s="128"/>
    </row>
    <row r="237" spans="1:10" s="125" customFormat="1" x14ac:dyDescent="0.35">
      <c r="A237" s="23"/>
      <c r="B237" s="23"/>
      <c r="C237" s="124"/>
      <c r="D237" s="124"/>
      <c r="E237" s="124"/>
      <c r="F237" s="124"/>
      <c r="G237" s="124"/>
      <c r="H237" s="127"/>
      <c r="I237" s="124"/>
      <c r="J237" s="128"/>
    </row>
    <row r="238" spans="1:10" s="125" customFormat="1" x14ac:dyDescent="0.35">
      <c r="A238" s="23"/>
      <c r="B238" s="23"/>
      <c r="C238" s="124"/>
      <c r="D238" s="124"/>
      <c r="E238" s="124"/>
      <c r="F238" s="124"/>
      <c r="G238" s="124"/>
      <c r="H238" s="127"/>
      <c r="I238" s="124"/>
      <c r="J238" s="128"/>
    </row>
    <row r="239" spans="1:10" s="125" customFormat="1" x14ac:dyDescent="0.35">
      <c r="A239" s="23"/>
      <c r="B239" s="23"/>
      <c r="C239" s="124"/>
      <c r="D239" s="124"/>
      <c r="E239" s="124"/>
      <c r="F239" s="124"/>
      <c r="G239" s="124"/>
      <c r="H239" s="127"/>
      <c r="I239" s="124"/>
      <c r="J239" s="128"/>
    </row>
    <row r="240" spans="1:10" s="125" customFormat="1" x14ac:dyDescent="0.35">
      <c r="A240" s="23"/>
      <c r="B240" s="23"/>
      <c r="C240" s="124"/>
      <c r="D240" s="124"/>
      <c r="E240" s="124"/>
      <c r="F240" s="124"/>
      <c r="G240" s="124"/>
      <c r="H240" s="127"/>
      <c r="I240" s="124"/>
      <c r="J240" s="128"/>
    </row>
    <row r="241" spans="1:10" s="125" customFormat="1" x14ac:dyDescent="0.35">
      <c r="A241" s="23"/>
      <c r="B241" s="23"/>
      <c r="C241" s="124"/>
      <c r="D241" s="124"/>
      <c r="E241" s="124"/>
      <c r="F241" s="124"/>
      <c r="G241" s="124"/>
      <c r="H241" s="127"/>
      <c r="I241" s="124"/>
      <c r="J241" s="128"/>
    </row>
    <row r="242" spans="1:10" s="125" customFormat="1" x14ac:dyDescent="0.35">
      <c r="A242" s="23"/>
      <c r="B242" s="23"/>
      <c r="C242" s="124"/>
      <c r="D242" s="124"/>
      <c r="E242" s="124"/>
      <c r="F242" s="124"/>
      <c r="G242" s="124"/>
      <c r="H242" s="127"/>
      <c r="I242" s="124"/>
      <c r="J242" s="128"/>
    </row>
    <row r="243" spans="1:10" s="125" customFormat="1" x14ac:dyDescent="0.35">
      <c r="A243" s="23"/>
      <c r="B243" s="23"/>
      <c r="C243" s="124"/>
      <c r="D243" s="124"/>
      <c r="E243" s="124"/>
      <c r="F243" s="124"/>
      <c r="G243" s="124"/>
      <c r="H243" s="127"/>
      <c r="I243" s="124"/>
      <c r="J243" s="128"/>
    </row>
    <row r="244" spans="1:10" s="125" customFormat="1" x14ac:dyDescent="0.35">
      <c r="A244" s="23"/>
      <c r="B244" s="23"/>
      <c r="C244" s="124"/>
      <c r="D244" s="124"/>
      <c r="E244" s="124"/>
      <c r="F244" s="124"/>
      <c r="G244" s="124"/>
      <c r="H244" s="127"/>
      <c r="I244" s="124"/>
      <c r="J244" s="128"/>
    </row>
    <row r="245" spans="1:10" s="125" customFormat="1" x14ac:dyDescent="0.35">
      <c r="A245" s="23"/>
      <c r="B245" s="23"/>
      <c r="C245" s="124"/>
      <c r="D245" s="124"/>
      <c r="E245" s="124"/>
      <c r="F245" s="124"/>
      <c r="G245" s="124"/>
      <c r="H245" s="127"/>
      <c r="I245" s="124"/>
      <c r="J245" s="128"/>
    </row>
    <row r="246" spans="1:10" s="125" customFormat="1" x14ac:dyDescent="0.35">
      <c r="A246" s="23"/>
      <c r="B246" s="23"/>
      <c r="C246" s="124"/>
      <c r="D246" s="124"/>
      <c r="E246" s="124"/>
      <c r="F246" s="124"/>
      <c r="G246" s="124"/>
      <c r="H246" s="127"/>
      <c r="I246" s="124"/>
      <c r="J246" s="128"/>
    </row>
    <row r="247" spans="1:10" s="125" customFormat="1" x14ac:dyDescent="0.35">
      <c r="A247" s="23"/>
      <c r="B247" s="23"/>
      <c r="C247" s="124"/>
      <c r="D247" s="124"/>
      <c r="E247" s="124"/>
      <c r="F247" s="124"/>
      <c r="G247" s="124"/>
      <c r="H247" s="127"/>
      <c r="I247" s="124"/>
      <c r="J247" s="128"/>
    </row>
    <row r="248" spans="1:10" s="125" customFormat="1" x14ac:dyDescent="0.35">
      <c r="A248" s="23"/>
      <c r="B248" s="23"/>
      <c r="C248" s="124"/>
      <c r="D248" s="124"/>
      <c r="E248" s="124"/>
      <c r="F248" s="124"/>
      <c r="G248" s="124"/>
      <c r="H248" s="127"/>
      <c r="I248" s="124"/>
      <c r="J248" s="128"/>
    </row>
    <row r="249" spans="1:10" s="125" customFormat="1" x14ac:dyDescent="0.35">
      <c r="A249" s="23"/>
      <c r="B249" s="23"/>
      <c r="C249" s="124"/>
      <c r="D249" s="124"/>
      <c r="E249" s="124"/>
      <c r="F249" s="124"/>
      <c r="G249" s="124"/>
      <c r="H249" s="127"/>
      <c r="I249" s="124"/>
      <c r="J249" s="128"/>
    </row>
    <row r="250" spans="1:10" s="125" customFormat="1" x14ac:dyDescent="0.35">
      <c r="A250" s="23"/>
      <c r="B250" s="23"/>
      <c r="C250" s="124"/>
      <c r="D250" s="124"/>
      <c r="E250" s="124"/>
      <c r="F250" s="124"/>
      <c r="G250" s="124"/>
      <c r="H250" s="127"/>
      <c r="I250" s="124"/>
      <c r="J250" s="128"/>
    </row>
    <row r="251" spans="1:10" s="125" customFormat="1" x14ac:dyDescent="0.35">
      <c r="A251" s="23"/>
      <c r="B251" s="23"/>
      <c r="C251" s="124"/>
      <c r="D251" s="124"/>
      <c r="E251" s="124"/>
      <c r="F251" s="124"/>
      <c r="G251" s="124"/>
      <c r="H251" s="127"/>
      <c r="I251" s="124"/>
      <c r="J251" s="128"/>
    </row>
    <row r="252" spans="1:10" s="125" customFormat="1" x14ac:dyDescent="0.35">
      <c r="A252" s="23"/>
      <c r="B252" s="23"/>
      <c r="C252" s="124"/>
      <c r="D252" s="124"/>
      <c r="E252" s="124"/>
      <c r="F252" s="124"/>
      <c r="G252" s="124"/>
      <c r="H252" s="127"/>
      <c r="I252" s="124"/>
      <c r="J252" s="128"/>
    </row>
    <row r="253" spans="1:10" s="125" customFormat="1" x14ac:dyDescent="0.35">
      <c r="A253" s="23"/>
      <c r="B253" s="23"/>
      <c r="C253" s="124"/>
      <c r="D253" s="124"/>
      <c r="E253" s="124"/>
      <c r="F253" s="124"/>
      <c r="G253" s="124"/>
      <c r="H253" s="127"/>
      <c r="I253" s="124"/>
      <c r="J253" s="128"/>
    </row>
    <row r="254" spans="1:10" s="125" customFormat="1" x14ac:dyDescent="0.35">
      <c r="A254" s="23"/>
      <c r="B254" s="23"/>
      <c r="C254" s="124"/>
      <c r="D254" s="124"/>
      <c r="E254" s="124"/>
      <c r="F254" s="124"/>
      <c r="G254" s="124"/>
      <c r="H254" s="127"/>
      <c r="I254" s="124"/>
      <c r="J254" s="128"/>
    </row>
    <row r="255" spans="1:10" s="125" customFormat="1" x14ac:dyDescent="0.35">
      <c r="A255" s="23"/>
      <c r="B255" s="23"/>
      <c r="C255" s="124"/>
      <c r="D255" s="124"/>
      <c r="E255" s="124"/>
      <c r="F255" s="124"/>
      <c r="G255" s="124"/>
      <c r="H255" s="127"/>
      <c r="I255" s="124"/>
      <c r="J255" s="128"/>
    </row>
    <row r="256" spans="1:10" s="125" customFormat="1" x14ac:dyDescent="0.35">
      <c r="A256" s="23"/>
      <c r="B256" s="23"/>
      <c r="C256" s="124"/>
      <c r="D256" s="124"/>
      <c r="E256" s="124"/>
      <c r="F256" s="124"/>
      <c r="G256" s="124"/>
      <c r="H256" s="127"/>
      <c r="I256" s="124"/>
      <c r="J256" s="128"/>
    </row>
    <row r="257" spans="1:10" s="125" customFormat="1" x14ac:dyDescent="0.35">
      <c r="A257" s="23"/>
      <c r="B257" s="23"/>
      <c r="C257" s="124"/>
      <c r="D257" s="124"/>
      <c r="E257" s="124"/>
      <c r="F257" s="124"/>
      <c r="G257" s="124"/>
      <c r="H257" s="127"/>
      <c r="I257" s="124"/>
      <c r="J257" s="128"/>
    </row>
    <row r="258" spans="1:10" s="125" customFormat="1" x14ac:dyDescent="0.35">
      <c r="A258" s="23"/>
      <c r="B258" s="23"/>
      <c r="C258" s="124"/>
      <c r="D258" s="124"/>
      <c r="E258" s="124"/>
      <c r="F258" s="124"/>
      <c r="G258" s="124"/>
      <c r="H258" s="127"/>
      <c r="I258" s="124"/>
      <c r="J258" s="128"/>
    </row>
    <row r="259" spans="1:10" s="125" customFormat="1" x14ac:dyDescent="0.35">
      <c r="A259" s="23"/>
      <c r="B259" s="23"/>
      <c r="C259" s="124"/>
      <c r="D259" s="124"/>
      <c r="E259" s="124"/>
      <c r="F259" s="124"/>
      <c r="G259" s="124"/>
      <c r="H259" s="127"/>
      <c r="I259" s="124"/>
      <c r="J259" s="128"/>
    </row>
    <row r="260" spans="1:10" s="125" customFormat="1" x14ac:dyDescent="0.35">
      <c r="A260" s="23"/>
      <c r="B260" s="23"/>
      <c r="C260" s="124"/>
      <c r="D260" s="124"/>
      <c r="E260" s="124"/>
      <c r="F260" s="124"/>
      <c r="G260" s="124"/>
      <c r="H260" s="127"/>
      <c r="I260" s="124"/>
      <c r="J260" s="128"/>
    </row>
    <row r="261" spans="1:10" s="125" customFormat="1" x14ac:dyDescent="0.35">
      <c r="A261" s="23"/>
      <c r="B261" s="23"/>
      <c r="C261" s="124"/>
      <c r="D261" s="124"/>
      <c r="E261" s="124"/>
      <c r="F261" s="124"/>
      <c r="G261" s="124"/>
      <c r="H261" s="127"/>
      <c r="I261" s="124"/>
      <c r="J261" s="128"/>
    </row>
    <row r="262" spans="1:10" s="125" customFormat="1" x14ac:dyDescent="0.35">
      <c r="A262" s="23"/>
      <c r="B262" s="23"/>
      <c r="C262" s="124"/>
      <c r="D262" s="124"/>
      <c r="E262" s="124"/>
      <c r="F262" s="124"/>
      <c r="G262" s="124"/>
      <c r="H262" s="127"/>
      <c r="I262" s="124"/>
      <c r="J262" s="128"/>
    </row>
    <row r="263" spans="1:10" s="125" customFormat="1" x14ac:dyDescent="0.35">
      <c r="A263" s="23"/>
      <c r="B263" s="23"/>
      <c r="C263" s="124"/>
      <c r="D263" s="124"/>
      <c r="E263" s="124"/>
      <c r="F263" s="124"/>
      <c r="G263" s="124"/>
      <c r="H263" s="127"/>
      <c r="I263" s="124"/>
      <c r="J263" s="128"/>
    </row>
    <row r="264" spans="1:10" s="125" customFormat="1" x14ac:dyDescent="0.35">
      <c r="A264" s="23"/>
      <c r="B264" s="23"/>
      <c r="C264" s="124"/>
      <c r="D264" s="124"/>
      <c r="E264" s="124"/>
      <c r="F264" s="124"/>
      <c r="G264" s="124"/>
      <c r="H264" s="127"/>
      <c r="I264" s="124"/>
      <c r="J264" s="128"/>
    </row>
    <row r="265" spans="1:10" s="125" customFormat="1" x14ac:dyDescent="0.35">
      <c r="A265" s="23"/>
      <c r="B265" s="23"/>
      <c r="C265" s="124"/>
      <c r="D265" s="124"/>
      <c r="E265" s="124"/>
      <c r="F265" s="124"/>
      <c r="G265" s="124"/>
      <c r="H265" s="127"/>
      <c r="I265" s="124"/>
      <c r="J265" s="128"/>
    </row>
    <row r="266" spans="1:10" s="125" customFormat="1" x14ac:dyDescent="0.35">
      <c r="A266" s="23"/>
      <c r="B266" s="23"/>
      <c r="C266" s="124"/>
      <c r="D266" s="124"/>
      <c r="E266" s="124"/>
      <c r="F266" s="124"/>
      <c r="G266" s="124"/>
      <c r="H266" s="127"/>
      <c r="I266" s="124"/>
      <c r="J266" s="128"/>
    </row>
    <row r="267" spans="1:10" s="125" customFormat="1" x14ac:dyDescent="0.35">
      <c r="A267" s="23"/>
      <c r="B267" s="23"/>
      <c r="C267" s="124"/>
      <c r="D267" s="124"/>
      <c r="E267" s="124"/>
      <c r="F267" s="124"/>
      <c r="G267" s="124"/>
      <c r="H267" s="127"/>
      <c r="I267" s="124"/>
      <c r="J267" s="128"/>
    </row>
    <row r="268" spans="1:10" s="125" customFormat="1" x14ac:dyDescent="0.35">
      <c r="A268" s="23"/>
      <c r="B268" s="23"/>
      <c r="C268" s="124"/>
      <c r="D268" s="124"/>
      <c r="E268" s="124"/>
      <c r="F268" s="124"/>
      <c r="G268" s="124"/>
      <c r="H268" s="127"/>
      <c r="I268" s="124"/>
      <c r="J268" s="128"/>
    </row>
    <row r="269" spans="1:10" s="125" customFormat="1" x14ac:dyDescent="0.35">
      <c r="A269" s="23"/>
      <c r="B269" s="23"/>
      <c r="C269" s="124"/>
      <c r="D269" s="124"/>
      <c r="E269" s="124"/>
      <c r="F269" s="124"/>
      <c r="G269" s="124"/>
      <c r="H269" s="127"/>
      <c r="I269" s="124"/>
      <c r="J269" s="128"/>
    </row>
    <row r="270" spans="1:10" s="125" customFormat="1" x14ac:dyDescent="0.35">
      <c r="A270" s="23"/>
      <c r="B270" s="23"/>
      <c r="C270" s="124"/>
      <c r="D270" s="124"/>
      <c r="E270" s="124"/>
      <c r="F270" s="124"/>
      <c r="G270" s="124"/>
      <c r="H270" s="127"/>
      <c r="I270" s="124"/>
      <c r="J270" s="128"/>
    </row>
    <row r="271" spans="1:10" s="125" customFormat="1" x14ac:dyDescent="0.35">
      <c r="A271" s="23"/>
      <c r="B271" s="23"/>
      <c r="C271" s="124"/>
      <c r="D271" s="124"/>
      <c r="E271" s="124"/>
      <c r="F271" s="124"/>
      <c r="G271" s="124"/>
      <c r="H271" s="127"/>
      <c r="I271" s="124"/>
      <c r="J271" s="128"/>
    </row>
    <row r="272" spans="1:10" s="125" customFormat="1" x14ac:dyDescent="0.35">
      <c r="A272" s="23"/>
      <c r="B272" s="23"/>
      <c r="C272" s="124"/>
      <c r="D272" s="124"/>
      <c r="E272" s="124"/>
      <c r="F272" s="124"/>
      <c r="G272" s="124"/>
      <c r="H272" s="127"/>
      <c r="I272" s="124"/>
      <c r="J272" s="128"/>
    </row>
    <row r="273" spans="1:10" s="125" customFormat="1" x14ac:dyDescent="0.35">
      <c r="A273" s="23"/>
      <c r="B273" s="23"/>
      <c r="C273" s="124"/>
      <c r="D273" s="124"/>
      <c r="E273" s="124"/>
      <c r="F273" s="124"/>
      <c r="G273" s="124"/>
      <c r="H273" s="127"/>
      <c r="I273" s="124"/>
      <c r="J273" s="128"/>
    </row>
    <row r="274" spans="1:10" s="125" customFormat="1" x14ac:dyDescent="0.35">
      <c r="A274" s="23"/>
      <c r="B274" s="23"/>
      <c r="C274" s="124"/>
      <c r="D274" s="124"/>
      <c r="E274" s="124"/>
      <c r="F274" s="124"/>
      <c r="G274" s="124"/>
      <c r="H274" s="127"/>
      <c r="I274" s="124"/>
      <c r="J274" s="128"/>
    </row>
    <row r="275" spans="1:10" s="125" customFormat="1" x14ac:dyDescent="0.35">
      <c r="A275" s="23"/>
      <c r="B275" s="23"/>
      <c r="C275" s="124"/>
      <c r="D275" s="124"/>
      <c r="E275" s="124"/>
      <c r="F275" s="124"/>
      <c r="G275" s="124"/>
      <c r="H275" s="127"/>
      <c r="I275" s="124"/>
      <c r="J275" s="128"/>
    </row>
    <row r="276" spans="1:10" s="125" customFormat="1" x14ac:dyDescent="0.35">
      <c r="A276" s="23"/>
      <c r="B276" s="23"/>
      <c r="C276" s="124"/>
      <c r="D276" s="124"/>
      <c r="E276" s="124"/>
      <c r="F276" s="124"/>
      <c r="G276" s="124"/>
      <c r="H276" s="127"/>
      <c r="I276" s="124"/>
      <c r="J276" s="128"/>
    </row>
    <row r="277" spans="1:10" s="125" customFormat="1" x14ac:dyDescent="0.35">
      <c r="A277" s="23"/>
      <c r="B277" s="23"/>
      <c r="C277" s="124"/>
      <c r="D277" s="124"/>
      <c r="E277" s="124"/>
      <c r="F277" s="124"/>
      <c r="G277" s="124"/>
      <c r="H277" s="127"/>
      <c r="I277" s="124"/>
      <c r="J277" s="128"/>
    </row>
    <row r="278" spans="1:10" s="125" customFormat="1" x14ac:dyDescent="0.35">
      <c r="A278" s="23"/>
      <c r="B278" s="23"/>
      <c r="C278" s="124"/>
      <c r="D278" s="124"/>
      <c r="E278" s="124"/>
      <c r="F278" s="124"/>
      <c r="G278" s="124"/>
      <c r="H278" s="127"/>
      <c r="I278" s="124"/>
      <c r="J278" s="128"/>
    </row>
    <row r="279" spans="1:10" s="125" customFormat="1" x14ac:dyDescent="0.35">
      <c r="A279" s="23"/>
      <c r="B279" s="23"/>
      <c r="C279" s="124"/>
      <c r="D279" s="124"/>
      <c r="E279" s="124"/>
      <c r="F279" s="124"/>
      <c r="G279" s="124"/>
      <c r="H279" s="127"/>
      <c r="I279" s="124"/>
      <c r="J279" s="128"/>
    </row>
    <row r="280" spans="1:10" s="125" customFormat="1" x14ac:dyDescent="0.35">
      <c r="A280" s="23"/>
      <c r="B280" s="23"/>
      <c r="C280" s="124"/>
      <c r="D280" s="124"/>
      <c r="E280" s="124"/>
      <c r="F280" s="124"/>
      <c r="G280" s="124"/>
      <c r="H280" s="127"/>
      <c r="I280" s="124"/>
      <c r="J280" s="128"/>
    </row>
    <row r="281" spans="1:10" s="125" customFormat="1" x14ac:dyDescent="0.35">
      <c r="A281" s="23"/>
      <c r="B281" s="23"/>
      <c r="C281" s="124"/>
      <c r="D281" s="124"/>
      <c r="E281" s="124"/>
      <c r="F281" s="124"/>
      <c r="G281" s="124"/>
      <c r="H281" s="127"/>
      <c r="I281" s="124"/>
      <c r="J281" s="128"/>
    </row>
    <row r="282" spans="1:10" s="125" customFormat="1" x14ac:dyDescent="0.35">
      <c r="A282" s="23"/>
      <c r="B282" s="23"/>
      <c r="C282" s="124"/>
      <c r="D282" s="124"/>
      <c r="E282" s="124"/>
      <c r="F282" s="124"/>
      <c r="G282" s="124"/>
      <c r="H282" s="127"/>
      <c r="I282" s="124"/>
      <c r="J282" s="128"/>
    </row>
    <row r="283" spans="1:10" s="125" customFormat="1" x14ac:dyDescent="0.35">
      <c r="A283" s="23"/>
      <c r="B283" s="23"/>
      <c r="C283" s="124"/>
      <c r="D283" s="124"/>
      <c r="E283" s="124"/>
      <c r="F283" s="124"/>
      <c r="G283" s="124"/>
      <c r="H283" s="127"/>
      <c r="I283" s="124"/>
      <c r="J283" s="128"/>
    </row>
    <row r="284" spans="1:10" s="125" customFormat="1" x14ac:dyDescent="0.35">
      <c r="A284" s="23"/>
      <c r="B284" s="23"/>
      <c r="C284" s="124"/>
      <c r="D284" s="124"/>
      <c r="E284" s="124"/>
      <c r="F284" s="124"/>
      <c r="G284" s="124"/>
      <c r="H284" s="127"/>
      <c r="I284" s="124"/>
      <c r="J284" s="128"/>
    </row>
    <row r="285" spans="1:10" s="125" customFormat="1" x14ac:dyDescent="0.35">
      <c r="A285" s="23"/>
      <c r="B285" s="23"/>
      <c r="C285" s="124"/>
      <c r="D285" s="124"/>
      <c r="E285" s="124"/>
      <c r="F285" s="124"/>
      <c r="G285" s="124"/>
      <c r="H285" s="127"/>
      <c r="I285" s="124"/>
      <c r="J285" s="128"/>
    </row>
    <row r="286" spans="1:10" s="125" customFormat="1" x14ac:dyDescent="0.35">
      <c r="A286" s="23"/>
      <c r="B286" s="23"/>
      <c r="C286" s="124"/>
      <c r="D286" s="124"/>
      <c r="E286" s="124"/>
      <c r="F286" s="124"/>
      <c r="G286" s="124"/>
      <c r="H286" s="127"/>
      <c r="I286" s="124"/>
      <c r="J286" s="128"/>
    </row>
    <row r="287" spans="1:10" s="125" customFormat="1" x14ac:dyDescent="0.35">
      <c r="A287" s="23"/>
      <c r="B287" s="23"/>
      <c r="C287" s="124"/>
      <c r="D287" s="124"/>
      <c r="E287" s="124"/>
      <c r="F287" s="124"/>
      <c r="G287" s="124"/>
      <c r="H287" s="127"/>
      <c r="I287" s="124"/>
      <c r="J287" s="128"/>
    </row>
    <row r="288" spans="1:10" s="125" customFormat="1" x14ac:dyDescent="0.35">
      <c r="A288" s="23"/>
      <c r="B288" s="23"/>
      <c r="C288" s="124"/>
      <c r="D288" s="124"/>
      <c r="E288" s="124"/>
      <c r="F288" s="124"/>
      <c r="G288" s="124"/>
      <c r="H288" s="127"/>
      <c r="I288" s="124"/>
      <c r="J288" s="128"/>
    </row>
    <row r="289" spans="1:10" s="125" customFormat="1" x14ac:dyDescent="0.35">
      <c r="A289" s="23"/>
      <c r="B289" s="23"/>
      <c r="C289" s="124"/>
      <c r="D289" s="124"/>
      <c r="E289" s="124"/>
      <c r="F289" s="124"/>
      <c r="G289" s="124"/>
      <c r="H289" s="127"/>
      <c r="I289" s="124"/>
      <c r="J289" s="128"/>
    </row>
    <row r="290" spans="1:10" s="125" customFormat="1" x14ac:dyDescent="0.35">
      <c r="A290" s="23"/>
      <c r="B290" s="23"/>
      <c r="C290" s="124"/>
      <c r="D290" s="124"/>
      <c r="E290" s="124"/>
      <c r="F290" s="124"/>
      <c r="G290" s="124"/>
      <c r="H290" s="127"/>
      <c r="I290" s="124"/>
      <c r="J290" s="128"/>
    </row>
    <row r="291" spans="1:10" s="125" customFormat="1" x14ac:dyDescent="0.35">
      <c r="A291" s="23"/>
      <c r="B291" s="23"/>
      <c r="C291" s="124"/>
      <c r="D291" s="124"/>
      <c r="E291" s="124"/>
      <c r="F291" s="124"/>
      <c r="G291" s="124"/>
      <c r="H291" s="127"/>
      <c r="I291" s="124"/>
      <c r="J291" s="128"/>
    </row>
    <row r="292" spans="1:10" s="125" customFormat="1" x14ac:dyDescent="0.35">
      <c r="A292" s="23"/>
      <c r="B292" s="23"/>
      <c r="C292" s="124"/>
      <c r="D292" s="124"/>
      <c r="E292" s="124"/>
      <c r="F292" s="124"/>
      <c r="G292" s="124"/>
      <c r="H292" s="127"/>
      <c r="I292" s="124"/>
      <c r="J292" s="128"/>
    </row>
    <row r="293" spans="1:10" s="125" customFormat="1" x14ac:dyDescent="0.35">
      <c r="A293" s="23"/>
      <c r="B293" s="23"/>
      <c r="C293" s="124"/>
      <c r="D293" s="124"/>
      <c r="E293" s="124"/>
      <c r="F293" s="124"/>
      <c r="G293" s="124"/>
      <c r="H293" s="127"/>
      <c r="I293" s="124"/>
      <c r="J293" s="128"/>
    </row>
    <row r="294" spans="1:10" s="125" customFormat="1" x14ac:dyDescent="0.35">
      <c r="A294" s="23"/>
      <c r="B294" s="23"/>
      <c r="C294" s="124"/>
      <c r="D294" s="124"/>
      <c r="E294" s="124"/>
      <c r="F294" s="124"/>
      <c r="G294" s="124"/>
      <c r="H294" s="127"/>
      <c r="I294" s="124"/>
      <c r="J294" s="128"/>
    </row>
    <row r="295" spans="1:10" s="125" customFormat="1" x14ac:dyDescent="0.35">
      <c r="A295" s="23"/>
      <c r="B295" s="23"/>
      <c r="C295" s="124"/>
      <c r="D295" s="124"/>
      <c r="E295" s="124"/>
      <c r="F295" s="124"/>
      <c r="G295" s="124"/>
      <c r="H295" s="127"/>
      <c r="I295" s="124"/>
      <c r="J295" s="128"/>
    </row>
  </sheetData>
  <autoFilter ref="J9:J121" xr:uid="{00000000-0009-0000-0000-000008000000}">
    <filterColumn colId="0">
      <filters>
        <filter val="peida"/>
      </filters>
    </filterColumn>
  </autoFilter>
  <mergeCells count="1">
    <mergeCell ref="G6:H6"/>
  </mergeCells>
  <phoneticPr fontId="14" type="noConversion"/>
  <conditionalFormatting sqref="H11">
    <cfRule type="expression" dxfId="35" priority="43">
      <formula>ABS($H11)&gt;#REF!</formula>
    </cfRule>
  </conditionalFormatting>
  <conditionalFormatting sqref="H12:H30">
    <cfRule type="expression" dxfId="34" priority="15">
      <formula>ABS($H12)&gt;#REF!</formula>
    </cfRule>
  </conditionalFormatting>
  <conditionalFormatting sqref="H33">
    <cfRule type="expression" dxfId="33" priority="41">
      <formula>ABS($H33)&gt;#REF!</formula>
    </cfRule>
  </conditionalFormatting>
  <conditionalFormatting sqref="H37:H44">
    <cfRule type="expression" dxfId="32" priority="14">
      <formula>ABS($H37)&gt;#REF!</formula>
    </cfRule>
  </conditionalFormatting>
  <conditionalFormatting sqref="H45:H58">
    <cfRule type="expression" dxfId="31" priority="13">
      <formula>ABS($H45)&gt;#REF!</formula>
    </cfRule>
  </conditionalFormatting>
  <conditionalFormatting sqref="H60">
    <cfRule type="expression" dxfId="30" priority="12">
      <formula>ABS($H60)&gt;#REF!</formula>
    </cfRule>
  </conditionalFormatting>
  <conditionalFormatting sqref="H62">
    <cfRule type="expression" dxfId="29" priority="11">
      <formula>ABS($H62)&gt;#REF!</formula>
    </cfRule>
  </conditionalFormatting>
  <conditionalFormatting sqref="H68:H85">
    <cfRule type="expression" dxfId="28" priority="10">
      <formula>ABS($H68)&gt;#REF!</formula>
    </cfRule>
  </conditionalFormatting>
  <conditionalFormatting sqref="H87">
    <cfRule type="expression" dxfId="27" priority="9">
      <formula>ABS($H87)&gt;#REF!</formula>
    </cfRule>
  </conditionalFormatting>
  <conditionalFormatting sqref="H91:H98">
    <cfRule type="expression" dxfId="26" priority="8">
      <formula>ABS($H91)&gt;#REF!</formula>
    </cfRule>
  </conditionalFormatting>
  <conditionalFormatting sqref="H100">
    <cfRule type="expression" dxfId="25" priority="7">
      <formula>ABS($H100)&gt;#REF!</formula>
    </cfRule>
  </conditionalFormatting>
  <conditionalFormatting sqref="H102">
    <cfRule type="expression" dxfId="24" priority="6">
      <formula>ABS($H102)&gt;#REF!</formula>
    </cfRule>
  </conditionalFormatting>
  <conditionalFormatting sqref="H106:H111">
    <cfRule type="expression" dxfId="23" priority="1">
      <formula>ABS($H106)&gt;0</formula>
    </cfRule>
  </conditionalFormatting>
  <conditionalFormatting sqref="H112:H114">
    <cfRule type="expression" dxfId="22" priority="5">
      <formula>ABS($H112)&gt;#REF!</formula>
    </cfRule>
  </conditionalFormatting>
  <conditionalFormatting sqref="H116">
    <cfRule type="expression" dxfId="21" priority="4">
      <formula>ABS($H116)&gt;#REF!</formula>
    </cfRule>
  </conditionalFormatting>
  <conditionalFormatting sqref="H118">
    <cfRule type="expression" dxfId="20" priority="3">
      <formula>ABS($H118)&gt;#REF!</formula>
    </cfRule>
  </conditionalFormatting>
  <pageMargins left="0.19685039370078741" right="0.17" top="0.2" bottom="0.19685039370078741" header="0" footer="0"/>
  <pageSetup paperSize="9" scale="76" fitToHeight="2" orientation="landscape" r:id="rId1"/>
  <headerFooter alignWithMargins="0"/>
  <rowBreaks count="1" manualBreakCount="1">
    <brk id="62"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3:AV281"/>
  <sheetViews>
    <sheetView showGridLines="0" topLeftCell="C1" zoomScale="80" zoomScaleNormal="80" workbookViewId="0">
      <selection activeCell="M15" sqref="M15"/>
    </sheetView>
  </sheetViews>
  <sheetFormatPr defaultColWidth="9.08984375" defaultRowHeight="14" x14ac:dyDescent="0.3"/>
  <cols>
    <col min="1" max="1" width="2.08984375" style="15" hidden="1" customWidth="1"/>
    <col min="2" max="2" width="50.90625" style="15" hidden="1" customWidth="1"/>
    <col min="3" max="3" width="5" style="64" customWidth="1"/>
    <col min="4" max="4" width="60.54296875" style="64" bestFit="1" customWidth="1"/>
    <col min="5" max="6" width="17" style="64" customWidth="1"/>
    <col min="7" max="7" width="14.08984375" style="64" customWidth="1"/>
    <col min="8" max="8" width="17" style="65" customWidth="1"/>
    <col min="9" max="9" width="17" style="64" customWidth="1"/>
    <col min="10" max="10" width="4.6328125" style="64" customWidth="1"/>
    <col min="11" max="48" width="9.08984375" style="121"/>
    <col min="49" max="16384" width="9.08984375" style="15"/>
  </cols>
  <sheetData>
    <row r="3" spans="1:10" ht="16" customHeight="1" x14ac:dyDescent="0.35">
      <c r="A3" s="16">
        <f>C3</f>
        <v>0</v>
      </c>
      <c r="B3" s="17"/>
      <c r="C3" s="86"/>
      <c r="D3" s="86"/>
      <c r="E3" s="54"/>
      <c r="F3" s="54"/>
      <c r="G3" s="54"/>
      <c r="H3" s="55"/>
      <c r="I3" s="54"/>
      <c r="J3" s="54"/>
    </row>
    <row r="4" spans="1:10" ht="20" x14ac:dyDescent="0.4">
      <c r="A4" s="3"/>
      <c r="B4" s="17"/>
      <c r="C4" s="504" t="s">
        <v>176</v>
      </c>
      <c r="D4" s="86"/>
      <c r="E4" s="56"/>
      <c r="F4" s="54"/>
      <c r="G4" s="54"/>
      <c r="H4" s="55"/>
      <c r="I4" s="57"/>
      <c r="J4" s="57"/>
    </row>
    <row r="5" spans="1:10" ht="18" thickBot="1" x14ac:dyDescent="0.4">
      <c r="A5" s="3"/>
      <c r="B5" s="5"/>
      <c r="C5" s="116"/>
      <c r="D5" s="116"/>
      <c r="E5" s="116"/>
      <c r="F5" s="116"/>
      <c r="G5" s="116"/>
      <c r="H5" s="116"/>
      <c r="I5" s="116"/>
      <c r="J5" s="116"/>
    </row>
    <row r="6" spans="1:10" ht="14.5" thickTop="1" x14ac:dyDescent="0.3">
      <c r="A6" s="3"/>
      <c r="B6" s="3"/>
      <c r="C6" s="54"/>
      <c r="D6" s="257"/>
      <c r="E6" s="259">
        <v>2024</v>
      </c>
      <c r="F6" s="260">
        <f>E6-1</f>
        <v>2023</v>
      </c>
      <c r="G6" s="508" t="s">
        <v>275</v>
      </c>
      <c r="H6" s="509"/>
      <c r="I6" s="259">
        <f>F6-1</f>
        <v>2022</v>
      </c>
      <c r="J6" s="261"/>
    </row>
    <row r="7" spans="1:10" ht="15.5" x14ac:dyDescent="0.35">
      <c r="A7" s="9" t="s">
        <v>178</v>
      </c>
      <c r="B7" s="8"/>
      <c r="C7" s="59" t="s">
        <v>202</v>
      </c>
      <c r="D7" s="258"/>
      <c r="E7" s="248"/>
      <c r="F7" s="247"/>
      <c r="G7" s="249" t="s">
        <v>276</v>
      </c>
      <c r="H7" s="250" t="s">
        <v>63</v>
      </c>
      <c r="I7" s="248"/>
      <c r="J7" s="262"/>
    </row>
    <row r="8" spans="1:10" ht="15.5" x14ac:dyDescent="0.35">
      <c r="A8" s="8"/>
      <c r="B8" s="8"/>
      <c r="C8" s="54"/>
      <c r="D8" s="258"/>
      <c r="E8" s="263" t="s">
        <v>13</v>
      </c>
      <c r="F8" s="264" t="s">
        <v>13</v>
      </c>
      <c r="G8" s="263"/>
      <c r="H8" s="265"/>
      <c r="I8" s="263"/>
      <c r="J8" s="266"/>
    </row>
    <row r="9" spans="1:10" ht="15" x14ac:dyDescent="0.3">
      <c r="A9" s="9" t="s">
        <v>179</v>
      </c>
      <c r="B9" s="9"/>
      <c r="C9" s="59" t="s">
        <v>48</v>
      </c>
      <c r="D9" s="54"/>
      <c r="E9" s="267">
        <v>0</v>
      </c>
      <c r="F9" s="285">
        <v>0</v>
      </c>
      <c r="G9" s="289" t="str">
        <f>IFERROR(H9/F9,"")</f>
        <v/>
      </c>
      <c r="H9" s="288">
        <f>E9-F9</f>
        <v>0</v>
      </c>
      <c r="I9" s="291">
        <v>0</v>
      </c>
      <c r="J9" s="270">
        <f>IF(SUM(E9:I9)&gt;0,"peida",0)</f>
        <v>0</v>
      </c>
    </row>
    <row r="10" spans="1:10" ht="15" x14ac:dyDescent="0.3">
      <c r="A10" s="9" t="s">
        <v>180</v>
      </c>
      <c r="B10" s="9"/>
      <c r="C10" s="59" t="s">
        <v>9</v>
      </c>
      <c r="D10" s="61"/>
      <c r="E10" s="283">
        <v>0</v>
      </c>
      <c r="F10" s="286">
        <v>0</v>
      </c>
      <c r="G10" s="290" t="str">
        <f>IFERROR(H10/F10,"")</f>
        <v/>
      </c>
      <c r="H10" s="274">
        <f t="shared" ref="H10:H44" si="0">E10-F10</f>
        <v>0</v>
      </c>
      <c r="I10" s="268">
        <v>0</v>
      </c>
      <c r="J10" s="271">
        <f>IF(SUM(E10:I10)&gt;0,"peida",0)</f>
        <v>0</v>
      </c>
    </row>
    <row r="11" spans="1:10" ht="15.5" x14ac:dyDescent="0.35">
      <c r="A11" s="8"/>
      <c r="B11" s="8"/>
      <c r="C11" s="54"/>
      <c r="D11" s="54"/>
      <c r="E11" s="326"/>
      <c r="F11" s="327"/>
      <c r="G11" s="328"/>
      <c r="H11" s="329"/>
      <c r="I11" s="326"/>
      <c r="J11" s="270">
        <f>IF(SUM(E12:I12)&gt;0,"peida",0)</f>
        <v>0</v>
      </c>
    </row>
    <row r="12" spans="1:10" ht="15" x14ac:dyDescent="0.3">
      <c r="A12" s="10" t="s">
        <v>181</v>
      </c>
      <c r="B12" s="10"/>
      <c r="C12" s="251" t="s">
        <v>132</v>
      </c>
      <c r="D12" s="252"/>
      <c r="E12" s="319">
        <f>E9+E10</f>
        <v>0</v>
      </c>
      <c r="F12" s="275">
        <f>F9+F10</f>
        <v>0</v>
      </c>
      <c r="G12" s="320" t="str">
        <f>IFERROR(H12/F12,"")</f>
        <v/>
      </c>
      <c r="H12" s="110">
        <f t="shared" si="0"/>
        <v>0</v>
      </c>
      <c r="I12" s="246">
        <f>I9+I10</f>
        <v>0</v>
      </c>
      <c r="J12" s="276">
        <f>IF(SUM(E12:I12)&gt;0,"peida",0)</f>
        <v>0</v>
      </c>
    </row>
    <row r="13" spans="1:10" ht="15.5" x14ac:dyDescent="0.35">
      <c r="A13" s="8"/>
      <c r="B13" s="8"/>
      <c r="C13" s="54"/>
      <c r="D13" s="54"/>
      <c r="E13" s="101"/>
      <c r="F13" s="55"/>
      <c r="G13" s="104"/>
      <c r="H13" s="109"/>
      <c r="I13" s="326"/>
      <c r="J13" s="270" t="s">
        <v>234</v>
      </c>
    </row>
    <row r="14" spans="1:10" ht="15" x14ac:dyDescent="0.3">
      <c r="A14" s="9" t="s">
        <v>182</v>
      </c>
      <c r="B14" s="9"/>
      <c r="C14" s="59" t="s">
        <v>133</v>
      </c>
      <c r="D14" s="54"/>
      <c r="E14" s="101"/>
      <c r="F14" s="55"/>
      <c r="G14" s="104"/>
      <c r="H14" s="109"/>
      <c r="I14" s="101"/>
      <c r="J14" s="272" t="s">
        <v>234</v>
      </c>
    </row>
    <row r="15" spans="1:10" ht="15.5" x14ac:dyDescent="0.35">
      <c r="A15" s="8"/>
      <c r="B15" s="8"/>
      <c r="C15" s="54"/>
      <c r="D15" s="54"/>
      <c r="E15" s="101"/>
      <c r="F15" s="55"/>
      <c r="G15" s="104"/>
      <c r="H15" s="109"/>
      <c r="I15" s="330"/>
      <c r="J15" s="271" t="s">
        <v>234</v>
      </c>
    </row>
    <row r="16" spans="1:10" ht="15.5" x14ac:dyDescent="0.35">
      <c r="A16" s="8"/>
      <c r="B16" s="8"/>
      <c r="C16" s="59" t="s">
        <v>131</v>
      </c>
      <c r="D16" s="54"/>
      <c r="E16" s="307">
        <v>0</v>
      </c>
      <c r="F16" s="284">
        <v>0</v>
      </c>
      <c r="G16" s="289" t="str">
        <f t="shared" ref="G16:G25" si="1">IFERROR(H16/F16,"")</f>
        <v/>
      </c>
      <c r="H16" s="288">
        <f t="shared" si="0"/>
        <v>0</v>
      </c>
      <c r="I16" s="291">
        <v>0</v>
      </c>
      <c r="J16" s="270">
        <f>IF(ABS(SUM(E16:I16))&gt;0,"peida",0)</f>
        <v>0</v>
      </c>
    </row>
    <row r="17" spans="1:10" ht="15.5" x14ac:dyDescent="0.35">
      <c r="A17" s="8"/>
      <c r="B17" s="8"/>
      <c r="C17" s="59" t="s">
        <v>49</v>
      </c>
      <c r="D17" s="61"/>
      <c r="E17" s="308">
        <v>0</v>
      </c>
      <c r="F17" s="297">
        <v>0</v>
      </c>
      <c r="G17" s="314" t="str">
        <f t="shared" si="1"/>
        <v/>
      </c>
      <c r="H17" s="293">
        <f t="shared" si="0"/>
        <v>0</v>
      </c>
      <c r="I17" s="294">
        <v>0</v>
      </c>
      <c r="J17" s="272">
        <f>IF(ABS(SUM(E17:I17))&gt;0,"peida",0)</f>
        <v>0</v>
      </c>
    </row>
    <row r="18" spans="1:10" ht="15" x14ac:dyDescent="0.3">
      <c r="A18" s="9" t="s">
        <v>183</v>
      </c>
      <c r="B18" s="9"/>
      <c r="C18" s="59" t="s">
        <v>134</v>
      </c>
      <c r="D18" s="54"/>
      <c r="E18" s="308">
        <v>0</v>
      </c>
      <c r="F18" s="297">
        <v>0</v>
      </c>
      <c r="G18" s="314" t="str">
        <f t="shared" si="1"/>
        <v/>
      </c>
      <c r="H18" s="293">
        <f t="shared" si="0"/>
        <v>0</v>
      </c>
      <c r="I18" s="294">
        <v>0</v>
      </c>
      <c r="J18" s="272">
        <f t="shared" ref="J18:J25" si="2">IF(SUM(E18:I18)&gt;0,"peida",0)</f>
        <v>0</v>
      </c>
    </row>
    <row r="19" spans="1:10" ht="15" x14ac:dyDescent="0.3">
      <c r="A19" s="9" t="s">
        <v>184</v>
      </c>
      <c r="B19" s="9"/>
      <c r="C19" s="59" t="s">
        <v>135</v>
      </c>
      <c r="D19" s="54"/>
      <c r="E19" s="308">
        <v>0</v>
      </c>
      <c r="F19" s="298">
        <v>0</v>
      </c>
      <c r="G19" s="314" t="str">
        <f t="shared" si="1"/>
        <v/>
      </c>
      <c r="H19" s="293">
        <f t="shared" si="0"/>
        <v>0</v>
      </c>
      <c r="I19" s="294">
        <v>0</v>
      </c>
      <c r="J19" s="272">
        <f t="shared" si="2"/>
        <v>0</v>
      </c>
    </row>
    <row r="20" spans="1:10" ht="15.5" x14ac:dyDescent="0.35">
      <c r="A20" s="9" t="s">
        <v>185</v>
      </c>
      <c r="B20" s="8"/>
      <c r="C20" s="59" t="s">
        <v>10</v>
      </c>
      <c r="D20" s="54"/>
      <c r="E20" s="309">
        <f>SUM(E21:E23)</f>
        <v>0</v>
      </c>
      <c r="F20" s="299">
        <f>SUM(F21:F23)</f>
        <v>0</v>
      </c>
      <c r="G20" s="314" t="str">
        <f t="shared" si="1"/>
        <v/>
      </c>
      <c r="H20" s="293">
        <f t="shared" si="0"/>
        <v>0</v>
      </c>
      <c r="I20" s="302">
        <f>SUM(I21:I23)</f>
        <v>0</v>
      </c>
      <c r="J20" s="272">
        <f t="shared" si="2"/>
        <v>0</v>
      </c>
    </row>
    <row r="21" spans="1:10" ht="15.5" x14ac:dyDescent="0.35">
      <c r="A21" s="8"/>
      <c r="B21" s="8" t="s">
        <v>186</v>
      </c>
      <c r="C21" s="54"/>
      <c r="D21" s="54" t="s">
        <v>136</v>
      </c>
      <c r="E21" s="310">
        <v>0</v>
      </c>
      <c r="F21" s="300">
        <v>0</v>
      </c>
      <c r="G21" s="314" t="str">
        <f t="shared" si="1"/>
        <v/>
      </c>
      <c r="H21" s="293">
        <f t="shared" si="0"/>
        <v>0</v>
      </c>
      <c r="I21" s="295">
        <v>0</v>
      </c>
      <c r="J21" s="272">
        <f t="shared" si="2"/>
        <v>0</v>
      </c>
    </row>
    <row r="22" spans="1:10" ht="15.5" x14ac:dyDescent="0.35">
      <c r="A22" s="8"/>
      <c r="B22" s="8" t="s">
        <v>187</v>
      </c>
      <c r="C22" s="54"/>
      <c r="D22" s="54" t="s">
        <v>137</v>
      </c>
      <c r="E22" s="311">
        <v>0</v>
      </c>
      <c r="F22" s="300">
        <v>0</v>
      </c>
      <c r="G22" s="314" t="str">
        <f t="shared" si="1"/>
        <v/>
      </c>
      <c r="H22" s="293">
        <f t="shared" si="0"/>
        <v>0</v>
      </c>
      <c r="I22" s="295">
        <v>0</v>
      </c>
      <c r="J22" s="272">
        <f t="shared" si="2"/>
        <v>0</v>
      </c>
    </row>
    <row r="23" spans="1:10" ht="15.5" x14ac:dyDescent="0.35">
      <c r="A23" s="8"/>
      <c r="B23" s="8" t="s">
        <v>188</v>
      </c>
      <c r="C23" s="54"/>
      <c r="D23" s="54" t="s">
        <v>138</v>
      </c>
      <c r="E23" s="311">
        <v>0</v>
      </c>
      <c r="F23" s="301">
        <v>0</v>
      </c>
      <c r="G23" s="314" t="str">
        <f t="shared" si="1"/>
        <v/>
      </c>
      <c r="H23" s="293">
        <f t="shared" si="0"/>
        <v>0</v>
      </c>
      <c r="I23" s="295">
        <v>0</v>
      </c>
      <c r="J23" s="272">
        <f t="shared" si="2"/>
        <v>0</v>
      </c>
    </row>
    <row r="24" spans="1:10" ht="15.5" x14ac:dyDescent="0.35">
      <c r="A24" s="9" t="s">
        <v>189</v>
      </c>
      <c r="B24" s="8"/>
      <c r="C24" s="59" t="s">
        <v>50</v>
      </c>
      <c r="D24" s="54"/>
      <c r="E24" s="312">
        <v>0</v>
      </c>
      <c r="F24" s="292">
        <v>0</v>
      </c>
      <c r="G24" s="314" t="str">
        <f t="shared" si="1"/>
        <v/>
      </c>
      <c r="H24" s="293">
        <f t="shared" si="0"/>
        <v>0</v>
      </c>
      <c r="I24" s="296">
        <v>0</v>
      </c>
      <c r="J24" s="272">
        <f t="shared" si="2"/>
        <v>0</v>
      </c>
    </row>
    <row r="25" spans="1:10" ht="15.5" x14ac:dyDescent="0.35">
      <c r="A25" s="9" t="s">
        <v>190</v>
      </c>
      <c r="B25" s="8"/>
      <c r="C25" s="59" t="s">
        <v>11</v>
      </c>
      <c r="D25" s="54"/>
      <c r="E25" s="313">
        <v>0</v>
      </c>
      <c r="F25" s="269">
        <v>0</v>
      </c>
      <c r="G25" s="290" t="str">
        <f t="shared" si="1"/>
        <v/>
      </c>
      <c r="H25" s="274">
        <f t="shared" si="0"/>
        <v>0</v>
      </c>
      <c r="I25" s="268">
        <v>0</v>
      </c>
      <c r="J25" s="271">
        <f t="shared" si="2"/>
        <v>0</v>
      </c>
    </row>
    <row r="26" spans="1:10" x14ac:dyDescent="0.3">
      <c r="A26" s="2"/>
      <c r="B26" s="2"/>
      <c r="C26" s="54"/>
      <c r="D26" s="54"/>
      <c r="E26" s="101"/>
      <c r="F26" s="55"/>
      <c r="G26" s="104"/>
      <c r="H26" s="109"/>
      <c r="I26" s="101"/>
      <c r="J26" s="272">
        <f>IF(SUM(E27:I27)&gt;0,"peida",0)</f>
        <v>0</v>
      </c>
    </row>
    <row r="27" spans="1:10" ht="15" x14ac:dyDescent="0.3">
      <c r="A27" s="10" t="s">
        <v>191</v>
      </c>
      <c r="B27" s="10"/>
      <c r="C27" s="251" t="s">
        <v>139</v>
      </c>
      <c r="D27" s="253"/>
      <c r="E27" s="319">
        <f>E16+E17+E18+E19+E20+E24+E25</f>
        <v>0</v>
      </c>
      <c r="F27" s="245">
        <f>F16+F17+F18+F19+F20+F24+F25</f>
        <v>0</v>
      </c>
      <c r="G27" s="320" t="str">
        <f>IFERROR(H27/F27,"")</f>
        <v/>
      </c>
      <c r="H27" s="110">
        <f t="shared" si="0"/>
        <v>0</v>
      </c>
      <c r="I27" s="246">
        <f>I16+I17+I18+I19+I20+I24+I25</f>
        <v>0</v>
      </c>
      <c r="J27" s="276">
        <f>IF(SUM(E27:I27)&gt;0,"peida",0)</f>
        <v>0</v>
      </c>
    </row>
    <row r="28" spans="1:10" x14ac:dyDescent="0.3">
      <c r="A28" s="2"/>
      <c r="B28" s="2"/>
      <c r="C28" s="54"/>
      <c r="D28" s="54"/>
      <c r="E28" s="101"/>
      <c r="F28" s="55"/>
      <c r="G28" s="104"/>
      <c r="H28" s="109"/>
      <c r="I28" s="101"/>
      <c r="J28" s="276">
        <f>IF(SUM(E27:I27)&gt;0,"peida",0)</f>
        <v>0</v>
      </c>
    </row>
    <row r="29" spans="1:10" ht="17.5" x14ac:dyDescent="0.35">
      <c r="A29" s="10" t="s">
        <v>192</v>
      </c>
      <c r="B29" s="12"/>
      <c r="C29" s="251" t="s">
        <v>140</v>
      </c>
      <c r="D29" s="253"/>
      <c r="E29" s="319">
        <f>E12-E27</f>
        <v>0</v>
      </c>
      <c r="F29" s="245">
        <f>F12-F27</f>
        <v>0</v>
      </c>
      <c r="G29" s="320" t="str">
        <f>IFERROR(H29/F29,"")</f>
        <v/>
      </c>
      <c r="H29" s="110">
        <f t="shared" si="0"/>
        <v>0</v>
      </c>
      <c r="I29" s="246">
        <f>I12-I27</f>
        <v>0</v>
      </c>
      <c r="J29" s="276">
        <f>IF(ABS(SUM(E29:I29))&gt;0,"peida",0)</f>
        <v>0</v>
      </c>
    </row>
    <row r="30" spans="1:10" x14ac:dyDescent="0.3">
      <c r="A30" s="3"/>
      <c r="B30" s="3"/>
      <c r="C30" s="54"/>
      <c r="D30" s="54"/>
      <c r="E30" s="101"/>
      <c r="F30" s="55"/>
      <c r="G30" s="104"/>
      <c r="H30" s="109"/>
      <c r="I30" s="101"/>
      <c r="J30" s="276" t="s">
        <v>234</v>
      </c>
    </row>
    <row r="31" spans="1:10" ht="15" x14ac:dyDescent="0.3">
      <c r="A31" s="6" t="s">
        <v>193</v>
      </c>
      <c r="B31" s="6"/>
      <c r="C31" s="254" t="s">
        <v>122</v>
      </c>
      <c r="D31" s="255"/>
      <c r="E31" s="322">
        <f>SUM(E33:E38)</f>
        <v>0</v>
      </c>
      <c r="F31" s="278">
        <f>SUM(F33:F38)</f>
        <v>0</v>
      </c>
      <c r="G31" s="320" t="str">
        <f>IFERROR(H31/F31,"")</f>
        <v/>
      </c>
      <c r="H31" s="110">
        <f t="shared" si="0"/>
        <v>0</v>
      </c>
      <c r="I31" s="277">
        <f>SUM(I33:I38)</f>
        <v>0</v>
      </c>
      <c r="J31" s="276">
        <f>IF(ABS(SUM(E31:I31))&gt;0,"peida",0)</f>
        <v>0</v>
      </c>
    </row>
    <row r="32" spans="1:10" x14ac:dyDescent="0.3">
      <c r="A32" s="3"/>
      <c r="B32" s="3"/>
      <c r="C32" s="54"/>
      <c r="D32" s="58"/>
      <c r="E32" s="103"/>
      <c r="F32" s="63"/>
      <c r="G32" s="104"/>
      <c r="H32" s="109"/>
      <c r="I32" s="103"/>
      <c r="J32" s="272"/>
    </row>
    <row r="33" spans="1:10" ht="15.5" x14ac:dyDescent="0.35">
      <c r="A33" s="8"/>
      <c r="B33" s="8" t="s">
        <v>194</v>
      </c>
      <c r="C33" s="59"/>
      <c r="D33" s="54" t="s">
        <v>51</v>
      </c>
      <c r="E33" s="315">
        <v>0</v>
      </c>
      <c r="F33" s="306">
        <v>0</v>
      </c>
      <c r="G33" s="289" t="str">
        <f t="shared" ref="G33:G38" si="3">IFERROR(H33/F33,"")</f>
        <v/>
      </c>
      <c r="H33" s="288">
        <f t="shared" si="0"/>
        <v>0</v>
      </c>
      <c r="I33" s="303">
        <v>0</v>
      </c>
      <c r="J33" s="270">
        <f t="shared" ref="J33:J38" si="4">IF(ABS(SUM(E33:I33))&gt;0,"peida",0)</f>
        <v>0</v>
      </c>
    </row>
    <row r="34" spans="1:10" ht="15.5" x14ac:dyDescent="0.35">
      <c r="A34" s="8"/>
      <c r="B34" s="8" t="s">
        <v>195</v>
      </c>
      <c r="C34" s="59"/>
      <c r="D34" s="54" t="s">
        <v>52</v>
      </c>
      <c r="E34" s="316">
        <v>0</v>
      </c>
      <c r="F34" s="305">
        <v>0</v>
      </c>
      <c r="G34" s="314" t="str">
        <f t="shared" si="3"/>
        <v/>
      </c>
      <c r="H34" s="293">
        <f t="shared" si="0"/>
        <v>0</v>
      </c>
      <c r="I34" s="304">
        <v>0</v>
      </c>
      <c r="J34" s="272">
        <f t="shared" si="4"/>
        <v>0</v>
      </c>
    </row>
    <row r="35" spans="1:10" ht="15.5" x14ac:dyDescent="0.35">
      <c r="A35" s="8"/>
      <c r="B35" s="8" t="s">
        <v>196</v>
      </c>
      <c r="C35" s="59"/>
      <c r="D35" s="54" t="s">
        <v>53</v>
      </c>
      <c r="E35" s="316">
        <v>0</v>
      </c>
      <c r="F35" s="305">
        <v>0</v>
      </c>
      <c r="G35" s="314" t="str">
        <f t="shared" si="3"/>
        <v/>
      </c>
      <c r="H35" s="293">
        <f t="shared" si="0"/>
        <v>0</v>
      </c>
      <c r="I35" s="304">
        <v>0</v>
      </c>
      <c r="J35" s="272">
        <f t="shared" si="4"/>
        <v>0</v>
      </c>
    </row>
    <row r="36" spans="1:10" ht="15.5" x14ac:dyDescent="0.35">
      <c r="A36" s="8"/>
      <c r="B36" s="8"/>
      <c r="C36" s="59"/>
      <c r="D36" s="54" t="s">
        <v>141</v>
      </c>
      <c r="E36" s="316">
        <v>0</v>
      </c>
      <c r="F36" s="305">
        <v>0</v>
      </c>
      <c r="G36" s="318" t="str">
        <f t="shared" si="3"/>
        <v/>
      </c>
      <c r="H36" s="293">
        <f t="shared" si="0"/>
        <v>0</v>
      </c>
      <c r="I36" s="304">
        <v>0</v>
      </c>
      <c r="J36" s="272">
        <f t="shared" si="4"/>
        <v>0</v>
      </c>
    </row>
    <row r="37" spans="1:10" ht="15.5" x14ac:dyDescent="0.35">
      <c r="A37" s="8"/>
      <c r="B37" s="8" t="s">
        <v>197</v>
      </c>
      <c r="C37" s="59"/>
      <c r="D37" s="54" t="s">
        <v>54</v>
      </c>
      <c r="E37" s="316">
        <v>0</v>
      </c>
      <c r="F37" s="305">
        <v>0</v>
      </c>
      <c r="G37" s="314" t="str">
        <f t="shared" si="3"/>
        <v/>
      </c>
      <c r="H37" s="293">
        <f t="shared" si="0"/>
        <v>0</v>
      </c>
      <c r="I37" s="304">
        <v>0</v>
      </c>
      <c r="J37" s="272">
        <f t="shared" si="4"/>
        <v>0</v>
      </c>
    </row>
    <row r="38" spans="1:10" ht="15.5" x14ac:dyDescent="0.35">
      <c r="A38" s="8"/>
      <c r="B38" s="8" t="s">
        <v>198</v>
      </c>
      <c r="C38" s="59"/>
      <c r="D38" s="54" t="s">
        <v>55</v>
      </c>
      <c r="E38" s="317">
        <v>0</v>
      </c>
      <c r="F38" s="280">
        <v>0</v>
      </c>
      <c r="G38" s="290" t="str">
        <f t="shared" si="3"/>
        <v/>
      </c>
      <c r="H38" s="274">
        <f t="shared" si="0"/>
        <v>0</v>
      </c>
      <c r="I38" s="279">
        <v>0</v>
      </c>
      <c r="J38" s="271">
        <f t="shared" si="4"/>
        <v>0</v>
      </c>
    </row>
    <row r="39" spans="1:10" x14ac:dyDescent="0.3">
      <c r="A39" s="3"/>
      <c r="B39" s="3"/>
      <c r="C39" s="54"/>
      <c r="D39" s="61"/>
      <c r="E39" s="101"/>
      <c r="F39" s="55"/>
      <c r="G39" s="104"/>
      <c r="H39" s="109"/>
      <c r="I39" s="101"/>
      <c r="J39" s="276" t="s">
        <v>234</v>
      </c>
    </row>
    <row r="40" spans="1:10" ht="15" x14ac:dyDescent="0.3">
      <c r="A40" s="18" t="s">
        <v>199</v>
      </c>
      <c r="B40" s="13"/>
      <c r="C40" s="256" t="s">
        <v>123</v>
      </c>
      <c r="D40" s="252"/>
      <c r="E40" s="319">
        <f>E29+E31</f>
        <v>0</v>
      </c>
      <c r="F40" s="245">
        <f>F29+F31</f>
        <v>0</v>
      </c>
      <c r="G40" s="320" t="str">
        <f>IFERROR(H40/F40,"")</f>
        <v/>
      </c>
      <c r="H40" s="110">
        <f t="shared" si="0"/>
        <v>0</v>
      </c>
      <c r="I40" s="246">
        <f>I29+I31</f>
        <v>0</v>
      </c>
      <c r="J40" s="276">
        <f>IF(ABS(SUM(E40:I40))&gt;0,"peida",0)</f>
        <v>0</v>
      </c>
    </row>
    <row r="41" spans="1:10" ht="15" x14ac:dyDescent="0.3">
      <c r="A41" s="6"/>
      <c r="B41" s="6"/>
      <c r="C41" s="62"/>
      <c r="D41" s="61"/>
      <c r="E41" s="102"/>
      <c r="F41" s="60"/>
      <c r="G41" s="104"/>
      <c r="H41" s="109"/>
      <c r="I41" s="102"/>
      <c r="J41" s="276">
        <f>IF(ABS(SUM(E40:I40))&gt;0,"peida",0)</f>
        <v>0</v>
      </c>
    </row>
    <row r="42" spans="1:10" ht="15" x14ac:dyDescent="0.3">
      <c r="A42" s="6" t="s">
        <v>200</v>
      </c>
      <c r="B42" s="6"/>
      <c r="C42" s="62" t="s">
        <v>12</v>
      </c>
      <c r="D42" s="54"/>
      <c r="E42" s="321">
        <v>0</v>
      </c>
      <c r="F42" s="282">
        <v>0</v>
      </c>
      <c r="G42" s="320" t="str">
        <f>IFERROR(H42/F42,"")</f>
        <v/>
      </c>
      <c r="H42" s="110">
        <f t="shared" si="0"/>
        <v>0</v>
      </c>
      <c r="I42" s="281">
        <v>0</v>
      </c>
      <c r="J42" s="276">
        <f>IF(SUM(E42:I42)&gt;0,"peida",0)</f>
        <v>0</v>
      </c>
    </row>
    <row r="43" spans="1:10" x14ac:dyDescent="0.3">
      <c r="A43" s="3"/>
      <c r="B43" s="3"/>
      <c r="C43" s="54"/>
      <c r="D43" s="54"/>
      <c r="E43" s="101"/>
      <c r="F43" s="55"/>
      <c r="G43" s="104"/>
      <c r="H43" s="109"/>
      <c r="I43" s="101"/>
      <c r="J43" s="276"/>
    </row>
    <row r="44" spans="1:10" ht="17.5" x14ac:dyDescent="0.35">
      <c r="A44" s="19" t="s">
        <v>38</v>
      </c>
      <c r="B44" s="12"/>
      <c r="C44" s="251" t="s">
        <v>142</v>
      </c>
      <c r="D44" s="253"/>
      <c r="E44" s="319">
        <f>E40-E42</f>
        <v>0</v>
      </c>
      <c r="F44" s="245">
        <f>F40-F42</f>
        <v>0</v>
      </c>
      <c r="G44" s="320" t="str">
        <f>IFERROR(H44/F44,"")</f>
        <v/>
      </c>
      <c r="H44" s="110">
        <f t="shared" si="0"/>
        <v>0</v>
      </c>
      <c r="I44" s="246">
        <f>I40-I42</f>
        <v>0</v>
      </c>
      <c r="J44" s="276">
        <f>IF(ABS(SUM(E44:I44))&gt;0,"peida",0)</f>
        <v>0</v>
      </c>
    </row>
    <row r="45" spans="1:10" s="121" customFormat="1" x14ac:dyDescent="0.3">
      <c r="A45" s="15"/>
      <c r="B45" s="4"/>
      <c r="C45" s="72"/>
      <c r="D45" s="72"/>
      <c r="E45" s="72"/>
      <c r="F45" s="72"/>
      <c r="G45" s="72"/>
      <c r="H45" s="123"/>
      <c r="I45" s="72"/>
      <c r="J45" s="72"/>
    </row>
    <row r="46" spans="1:10" s="121" customFormat="1" x14ac:dyDescent="0.3">
      <c r="A46" s="15"/>
      <c r="B46" s="15"/>
      <c r="C46" s="72"/>
      <c r="D46" s="72"/>
      <c r="E46" s="72"/>
      <c r="F46" s="122"/>
      <c r="G46" s="122"/>
      <c r="H46" s="123"/>
      <c r="I46" s="122"/>
      <c r="J46" s="122"/>
    </row>
    <row r="47" spans="1:10" s="121" customFormat="1" x14ac:dyDescent="0.3">
      <c r="A47" s="15"/>
      <c r="B47" s="15"/>
      <c r="C47" s="72"/>
      <c r="D47" s="72"/>
      <c r="E47" s="72"/>
      <c r="F47" s="72"/>
      <c r="G47" s="72"/>
      <c r="H47" s="123"/>
      <c r="I47" s="72"/>
      <c r="J47" s="72"/>
    </row>
    <row r="48" spans="1:10" s="121" customFormat="1" x14ac:dyDescent="0.3">
      <c r="A48" s="15"/>
      <c r="B48" s="15"/>
      <c r="C48" s="72"/>
      <c r="D48" s="72"/>
      <c r="E48" s="72"/>
      <c r="F48" s="72"/>
      <c r="G48" s="72"/>
      <c r="H48" s="123"/>
      <c r="I48" s="72"/>
      <c r="J48" s="72"/>
    </row>
    <row r="49" spans="1:10" s="121" customFormat="1" x14ac:dyDescent="0.3">
      <c r="A49" s="15"/>
      <c r="B49" s="15"/>
      <c r="C49" s="72"/>
      <c r="D49" s="72"/>
      <c r="E49" s="72"/>
      <c r="F49" s="72"/>
      <c r="G49" s="72"/>
      <c r="H49" s="123"/>
      <c r="I49" s="72"/>
      <c r="J49" s="72"/>
    </row>
    <row r="50" spans="1:10" s="121" customFormat="1" x14ac:dyDescent="0.3">
      <c r="A50" s="15"/>
      <c r="B50" s="15"/>
      <c r="C50" s="72"/>
      <c r="D50" s="72"/>
      <c r="E50" s="72"/>
      <c r="F50" s="72"/>
      <c r="G50" s="72"/>
      <c r="H50" s="123"/>
      <c r="I50" s="72"/>
      <c r="J50" s="72"/>
    </row>
    <row r="51" spans="1:10" s="121" customFormat="1" x14ac:dyDescent="0.3">
      <c r="A51" s="15"/>
      <c r="B51" s="15"/>
      <c r="C51" s="72"/>
      <c r="D51" s="72"/>
      <c r="E51" s="72"/>
      <c r="F51" s="72"/>
      <c r="G51" s="72"/>
      <c r="H51" s="123"/>
      <c r="I51" s="72"/>
      <c r="J51" s="72"/>
    </row>
    <row r="52" spans="1:10" s="121" customFormat="1" x14ac:dyDescent="0.3">
      <c r="A52" s="15"/>
      <c r="B52" s="15"/>
      <c r="C52" s="72"/>
      <c r="D52" s="72"/>
      <c r="E52" s="72"/>
      <c r="F52" s="72"/>
      <c r="G52" s="72"/>
      <c r="H52" s="123"/>
      <c r="I52" s="72"/>
      <c r="J52" s="72"/>
    </row>
    <row r="53" spans="1:10" s="121" customFormat="1" x14ac:dyDescent="0.3">
      <c r="A53" s="15"/>
      <c r="B53" s="15"/>
      <c r="C53" s="72"/>
      <c r="D53" s="72"/>
      <c r="E53" s="72"/>
      <c r="F53" s="72"/>
      <c r="G53" s="72"/>
      <c r="H53" s="123"/>
      <c r="I53" s="72"/>
      <c r="J53" s="72"/>
    </row>
    <row r="54" spans="1:10" s="121" customFormat="1" x14ac:dyDescent="0.3">
      <c r="A54" s="15"/>
      <c r="B54" s="15"/>
      <c r="C54" s="72"/>
      <c r="D54" s="72"/>
      <c r="E54" s="72"/>
      <c r="F54" s="72"/>
      <c r="G54" s="72"/>
      <c r="H54" s="123"/>
      <c r="I54" s="72"/>
      <c r="J54" s="72"/>
    </row>
    <row r="55" spans="1:10" s="121" customFormat="1" x14ac:dyDescent="0.3">
      <c r="A55" s="15"/>
      <c r="B55" s="15"/>
      <c r="C55" s="72"/>
      <c r="D55" s="72"/>
      <c r="E55" s="72"/>
      <c r="F55" s="72"/>
      <c r="G55" s="72"/>
      <c r="H55" s="123"/>
      <c r="I55" s="72"/>
      <c r="J55" s="72"/>
    </row>
    <row r="56" spans="1:10" s="121" customFormat="1" x14ac:dyDescent="0.3">
      <c r="A56" s="15"/>
      <c r="B56" s="15"/>
      <c r="C56" s="72"/>
      <c r="D56" s="72"/>
      <c r="E56" s="72"/>
      <c r="F56" s="72"/>
      <c r="G56" s="72"/>
      <c r="H56" s="123"/>
      <c r="I56" s="72"/>
      <c r="J56" s="72"/>
    </row>
    <row r="57" spans="1:10" s="121" customFormat="1" x14ac:dyDescent="0.3">
      <c r="A57" s="15"/>
      <c r="B57" s="15"/>
      <c r="C57" s="72"/>
      <c r="D57" s="72"/>
      <c r="E57" s="72"/>
      <c r="F57" s="72"/>
      <c r="G57" s="72"/>
      <c r="H57" s="123"/>
      <c r="I57" s="72"/>
      <c r="J57" s="72"/>
    </row>
    <row r="58" spans="1:10" s="121" customFormat="1" x14ac:dyDescent="0.3">
      <c r="A58" s="15"/>
      <c r="B58" s="15"/>
      <c r="C58" s="72"/>
      <c r="D58" s="72"/>
      <c r="E58" s="72"/>
      <c r="F58" s="72"/>
      <c r="G58" s="72"/>
      <c r="H58" s="123"/>
      <c r="I58" s="72"/>
      <c r="J58" s="72"/>
    </row>
    <row r="59" spans="1:10" s="121" customFormat="1" x14ac:dyDescent="0.3">
      <c r="A59" s="15"/>
      <c r="B59" s="15"/>
      <c r="C59" s="72"/>
      <c r="D59" s="72"/>
      <c r="E59" s="72"/>
      <c r="F59" s="72"/>
      <c r="G59" s="72"/>
      <c r="H59" s="123"/>
      <c r="I59" s="72"/>
      <c r="J59" s="72"/>
    </row>
    <row r="60" spans="1:10" s="121" customFormat="1" x14ac:dyDescent="0.3">
      <c r="A60" s="15"/>
      <c r="B60" s="15"/>
      <c r="C60" s="72"/>
      <c r="D60" s="72"/>
      <c r="E60" s="72"/>
      <c r="F60" s="72"/>
      <c r="G60" s="72"/>
      <c r="H60" s="123"/>
      <c r="I60" s="72"/>
      <c r="J60" s="72"/>
    </row>
    <row r="61" spans="1:10" s="121" customFormat="1" x14ac:dyDescent="0.3">
      <c r="A61" s="15"/>
      <c r="B61" s="15"/>
      <c r="C61" s="72"/>
      <c r="D61" s="72"/>
      <c r="E61" s="72"/>
      <c r="F61" s="72"/>
      <c r="G61" s="72"/>
      <c r="H61" s="123"/>
      <c r="I61" s="72"/>
      <c r="J61" s="72"/>
    </row>
    <row r="62" spans="1:10" s="121" customFormat="1" x14ac:dyDescent="0.3">
      <c r="A62" s="15"/>
      <c r="B62" s="15"/>
      <c r="C62" s="72"/>
      <c r="D62" s="72"/>
      <c r="E62" s="72"/>
      <c r="F62" s="72"/>
      <c r="G62" s="72"/>
      <c r="H62" s="123"/>
      <c r="I62" s="72"/>
      <c r="J62" s="72"/>
    </row>
    <row r="63" spans="1:10" s="121" customFormat="1" x14ac:dyDescent="0.3">
      <c r="A63" s="15"/>
      <c r="B63" s="15"/>
      <c r="C63" s="72"/>
      <c r="D63" s="72"/>
      <c r="E63" s="72"/>
      <c r="F63" s="72"/>
      <c r="G63" s="72"/>
      <c r="H63" s="123"/>
      <c r="I63" s="72"/>
      <c r="J63" s="72"/>
    </row>
    <row r="64" spans="1:10" s="121" customFormat="1" x14ac:dyDescent="0.3">
      <c r="A64" s="15"/>
      <c r="B64" s="15"/>
      <c r="C64" s="72"/>
      <c r="D64" s="72"/>
      <c r="E64" s="72"/>
      <c r="F64" s="72"/>
      <c r="G64" s="72"/>
      <c r="H64" s="123"/>
      <c r="I64" s="72"/>
      <c r="J64" s="72"/>
    </row>
    <row r="65" spans="1:10" s="121" customFormat="1" x14ac:dyDescent="0.3">
      <c r="A65" s="15"/>
      <c r="B65" s="15"/>
      <c r="C65" s="72"/>
      <c r="D65" s="72"/>
      <c r="E65" s="72"/>
      <c r="F65" s="72"/>
      <c r="G65" s="72"/>
      <c r="H65" s="123"/>
      <c r="I65" s="72"/>
      <c r="J65" s="72"/>
    </row>
    <row r="66" spans="1:10" s="121" customFormat="1" x14ac:dyDescent="0.3">
      <c r="A66" s="15"/>
      <c r="B66" s="15"/>
      <c r="C66" s="72"/>
      <c r="D66" s="72"/>
      <c r="E66" s="72"/>
      <c r="F66" s="72"/>
      <c r="G66" s="72"/>
      <c r="H66" s="123"/>
      <c r="I66" s="72"/>
      <c r="J66" s="72"/>
    </row>
    <row r="67" spans="1:10" s="121" customFormat="1" x14ac:dyDescent="0.3">
      <c r="A67" s="15"/>
      <c r="B67" s="15"/>
      <c r="C67" s="72"/>
      <c r="D67" s="72"/>
      <c r="E67" s="72"/>
      <c r="F67" s="72"/>
      <c r="G67" s="72"/>
      <c r="H67" s="123"/>
      <c r="I67" s="72"/>
      <c r="J67" s="72"/>
    </row>
    <row r="68" spans="1:10" s="121" customFormat="1" x14ac:dyDescent="0.3">
      <c r="A68" s="15"/>
      <c r="B68" s="15"/>
      <c r="C68" s="72"/>
      <c r="D68" s="72"/>
      <c r="E68" s="72"/>
      <c r="F68" s="72"/>
      <c r="G68" s="72"/>
      <c r="H68" s="123"/>
      <c r="I68" s="72"/>
      <c r="J68" s="72"/>
    </row>
    <row r="69" spans="1:10" s="121" customFormat="1" x14ac:dyDescent="0.3">
      <c r="A69" s="15"/>
      <c r="B69" s="15"/>
      <c r="C69" s="72"/>
      <c r="D69" s="72"/>
      <c r="E69" s="72"/>
      <c r="F69" s="72"/>
      <c r="G69" s="72"/>
      <c r="H69" s="123"/>
      <c r="I69" s="72"/>
      <c r="J69" s="72"/>
    </row>
    <row r="70" spans="1:10" s="121" customFormat="1" x14ac:dyDescent="0.3">
      <c r="A70" s="15"/>
      <c r="B70" s="15"/>
      <c r="C70" s="72"/>
      <c r="D70" s="72"/>
      <c r="E70" s="72"/>
      <c r="F70" s="72"/>
      <c r="G70" s="72"/>
      <c r="H70" s="123"/>
      <c r="I70" s="72"/>
      <c r="J70" s="72"/>
    </row>
    <row r="71" spans="1:10" s="121" customFormat="1" x14ac:dyDescent="0.3">
      <c r="A71" s="15"/>
      <c r="B71" s="15"/>
      <c r="C71" s="72"/>
      <c r="D71" s="72"/>
      <c r="E71" s="72"/>
      <c r="F71" s="72"/>
      <c r="G71" s="72"/>
      <c r="H71" s="123"/>
      <c r="I71" s="72"/>
      <c r="J71" s="72"/>
    </row>
    <row r="72" spans="1:10" s="121" customFormat="1" x14ac:dyDescent="0.3">
      <c r="A72" s="15"/>
      <c r="B72" s="15"/>
      <c r="C72" s="72"/>
      <c r="D72" s="72"/>
      <c r="E72" s="72"/>
      <c r="F72" s="72"/>
      <c r="G72" s="72"/>
      <c r="H72" s="123"/>
      <c r="I72" s="72"/>
      <c r="J72" s="72"/>
    </row>
    <row r="73" spans="1:10" s="121" customFormat="1" x14ac:dyDescent="0.3">
      <c r="A73" s="15"/>
      <c r="B73" s="15"/>
      <c r="C73" s="72"/>
      <c r="D73" s="72"/>
      <c r="E73" s="72"/>
      <c r="F73" s="72"/>
      <c r="G73" s="72"/>
      <c r="H73" s="123"/>
      <c r="I73" s="72"/>
      <c r="J73" s="72"/>
    </row>
    <row r="74" spans="1:10" s="121" customFormat="1" x14ac:dyDescent="0.3">
      <c r="A74" s="15"/>
      <c r="B74" s="15"/>
      <c r="C74" s="72"/>
      <c r="D74" s="72"/>
      <c r="E74" s="72"/>
      <c r="F74" s="72"/>
      <c r="G74" s="72"/>
      <c r="H74" s="123"/>
      <c r="I74" s="72"/>
      <c r="J74" s="72"/>
    </row>
    <row r="75" spans="1:10" s="121" customFormat="1" x14ac:dyDescent="0.3">
      <c r="A75" s="15"/>
      <c r="B75" s="15"/>
      <c r="C75" s="72"/>
      <c r="D75" s="72"/>
      <c r="E75" s="72"/>
      <c r="F75" s="72"/>
      <c r="G75" s="72"/>
      <c r="H75" s="123"/>
      <c r="I75" s="72"/>
      <c r="J75" s="72"/>
    </row>
    <row r="76" spans="1:10" s="121" customFormat="1" x14ac:dyDescent="0.3">
      <c r="A76" s="15"/>
      <c r="B76" s="15"/>
      <c r="C76" s="72"/>
      <c r="D76" s="72"/>
      <c r="E76" s="72"/>
      <c r="F76" s="72"/>
      <c r="G76" s="72"/>
      <c r="H76" s="123"/>
      <c r="I76" s="72"/>
      <c r="J76" s="72"/>
    </row>
    <row r="77" spans="1:10" s="121" customFormat="1" x14ac:dyDescent="0.3">
      <c r="A77" s="15"/>
      <c r="B77" s="15"/>
      <c r="C77" s="72"/>
      <c r="D77" s="72"/>
      <c r="E77" s="72"/>
      <c r="F77" s="72"/>
      <c r="G77" s="72"/>
      <c r="H77" s="123"/>
      <c r="I77" s="72"/>
      <c r="J77" s="72"/>
    </row>
    <row r="78" spans="1:10" s="121" customFormat="1" x14ac:dyDescent="0.3">
      <c r="A78" s="15"/>
      <c r="B78" s="15"/>
      <c r="C78" s="72"/>
      <c r="D78" s="72"/>
      <c r="E78" s="72"/>
      <c r="F78" s="72"/>
      <c r="G78" s="72"/>
      <c r="H78" s="123"/>
      <c r="I78" s="72"/>
      <c r="J78" s="72"/>
    </row>
    <row r="79" spans="1:10" s="121" customFormat="1" x14ac:dyDescent="0.3">
      <c r="A79" s="15"/>
      <c r="B79" s="15"/>
      <c r="C79" s="72"/>
      <c r="D79" s="72"/>
      <c r="E79" s="72"/>
      <c r="F79" s="72"/>
      <c r="G79" s="72"/>
      <c r="H79" s="123"/>
      <c r="I79" s="72"/>
      <c r="J79" s="72"/>
    </row>
    <row r="80" spans="1:10" s="121" customFormat="1" x14ac:dyDescent="0.3">
      <c r="A80" s="15"/>
      <c r="B80" s="15"/>
      <c r="C80" s="72"/>
      <c r="D80" s="72"/>
      <c r="E80" s="72"/>
      <c r="F80" s="72"/>
      <c r="G80" s="72"/>
      <c r="H80" s="123"/>
      <c r="I80" s="72"/>
      <c r="J80" s="72"/>
    </row>
    <row r="81" spans="1:10" s="121" customFormat="1" x14ac:dyDescent="0.3">
      <c r="A81" s="15"/>
      <c r="B81" s="15"/>
      <c r="C81" s="72"/>
      <c r="D81" s="72"/>
      <c r="E81" s="72"/>
      <c r="F81" s="72"/>
      <c r="G81" s="72"/>
      <c r="H81" s="123"/>
      <c r="I81" s="72"/>
      <c r="J81" s="72"/>
    </row>
    <row r="82" spans="1:10" s="121" customFormat="1" x14ac:dyDescent="0.3">
      <c r="A82" s="15"/>
      <c r="B82" s="15"/>
      <c r="C82" s="72"/>
      <c r="D82" s="72"/>
      <c r="E82" s="72"/>
      <c r="F82" s="72"/>
      <c r="G82" s="72"/>
      <c r="H82" s="123"/>
      <c r="I82" s="72"/>
      <c r="J82" s="72"/>
    </row>
    <row r="83" spans="1:10" s="121" customFormat="1" x14ac:dyDescent="0.3">
      <c r="A83" s="15"/>
      <c r="B83" s="15"/>
      <c r="C83" s="72"/>
      <c r="D83" s="72"/>
      <c r="E83" s="72"/>
      <c r="F83" s="72"/>
      <c r="G83" s="72"/>
      <c r="H83" s="123"/>
      <c r="I83" s="72"/>
      <c r="J83" s="72"/>
    </row>
    <row r="84" spans="1:10" s="121" customFormat="1" x14ac:dyDescent="0.3">
      <c r="A84" s="15"/>
      <c r="B84" s="15"/>
      <c r="C84" s="72"/>
      <c r="D84" s="72"/>
      <c r="E84" s="72"/>
      <c r="F84" s="72"/>
      <c r="G84" s="72"/>
      <c r="H84" s="123"/>
      <c r="I84" s="72"/>
      <c r="J84" s="72"/>
    </row>
    <row r="85" spans="1:10" s="121" customFormat="1" x14ac:dyDescent="0.3">
      <c r="A85" s="15"/>
      <c r="B85" s="15"/>
      <c r="C85" s="72"/>
      <c r="D85" s="72"/>
      <c r="E85" s="72"/>
      <c r="F85" s="72"/>
      <c r="G85" s="72"/>
      <c r="H85" s="123"/>
      <c r="I85" s="72"/>
      <c r="J85" s="72"/>
    </row>
    <row r="86" spans="1:10" s="121" customFormat="1" x14ac:dyDescent="0.3">
      <c r="A86" s="15"/>
      <c r="B86" s="15"/>
      <c r="C86" s="72"/>
      <c r="D86" s="72"/>
      <c r="E86" s="72"/>
      <c r="F86" s="72"/>
      <c r="G86" s="72"/>
      <c r="H86" s="123"/>
      <c r="I86" s="72"/>
      <c r="J86" s="72"/>
    </row>
    <row r="87" spans="1:10" s="121" customFormat="1" x14ac:dyDescent="0.3">
      <c r="A87" s="15"/>
      <c r="B87" s="15"/>
      <c r="C87" s="72"/>
      <c r="D87" s="72"/>
      <c r="E87" s="72"/>
      <c r="F87" s="72"/>
      <c r="G87" s="72"/>
      <c r="H87" s="123"/>
      <c r="I87" s="72"/>
      <c r="J87" s="72"/>
    </row>
    <row r="88" spans="1:10" s="121" customFormat="1" x14ac:dyDescent="0.3">
      <c r="A88" s="15"/>
      <c r="B88" s="15"/>
      <c r="C88" s="72"/>
      <c r="D88" s="72"/>
      <c r="E88" s="72"/>
      <c r="F88" s="72"/>
      <c r="G88" s="72"/>
      <c r="H88" s="123"/>
      <c r="I88" s="72"/>
      <c r="J88" s="72"/>
    </row>
    <row r="89" spans="1:10" s="121" customFormat="1" x14ac:dyDescent="0.3">
      <c r="A89" s="15"/>
      <c r="B89" s="15"/>
      <c r="C89" s="72"/>
      <c r="D89" s="72"/>
      <c r="E89" s="72"/>
      <c r="F89" s="72"/>
      <c r="G89" s="72"/>
      <c r="H89" s="123"/>
      <c r="I89" s="72"/>
      <c r="J89" s="72"/>
    </row>
    <row r="90" spans="1:10" s="121" customFormat="1" x14ac:dyDescent="0.3">
      <c r="A90" s="15"/>
      <c r="B90" s="15"/>
      <c r="C90" s="72"/>
      <c r="D90" s="72"/>
      <c r="E90" s="72"/>
      <c r="F90" s="72"/>
      <c r="G90" s="72"/>
      <c r="H90" s="123"/>
      <c r="I90" s="72"/>
      <c r="J90" s="72"/>
    </row>
    <row r="91" spans="1:10" s="121" customFormat="1" x14ac:dyDescent="0.3">
      <c r="A91" s="15"/>
      <c r="B91" s="15"/>
      <c r="C91" s="72"/>
      <c r="D91" s="72"/>
      <c r="E91" s="72"/>
      <c r="F91" s="72"/>
      <c r="G91" s="72"/>
      <c r="H91" s="123"/>
      <c r="I91" s="72"/>
      <c r="J91" s="72"/>
    </row>
    <row r="92" spans="1:10" s="121" customFormat="1" x14ac:dyDescent="0.3">
      <c r="A92" s="15"/>
      <c r="B92" s="15"/>
      <c r="C92" s="72"/>
      <c r="D92" s="72"/>
      <c r="E92" s="72"/>
      <c r="F92" s="72"/>
      <c r="G92" s="72"/>
      <c r="H92" s="123"/>
      <c r="I92" s="72"/>
      <c r="J92" s="72"/>
    </row>
    <row r="93" spans="1:10" s="121" customFormat="1" x14ac:dyDescent="0.3">
      <c r="A93" s="15"/>
      <c r="B93" s="15"/>
      <c r="C93" s="72"/>
      <c r="D93" s="72"/>
      <c r="E93" s="72"/>
      <c r="F93" s="72"/>
      <c r="G93" s="72"/>
      <c r="H93" s="123"/>
      <c r="I93" s="72"/>
      <c r="J93" s="72"/>
    </row>
    <row r="94" spans="1:10" s="121" customFormat="1" x14ac:dyDescent="0.3">
      <c r="A94" s="15"/>
      <c r="B94" s="15"/>
      <c r="C94" s="72"/>
      <c r="D94" s="72"/>
      <c r="E94" s="72"/>
      <c r="F94" s="72"/>
      <c r="G94" s="72"/>
      <c r="H94" s="123"/>
      <c r="I94" s="72"/>
      <c r="J94" s="72"/>
    </row>
    <row r="95" spans="1:10" s="121" customFormat="1" x14ac:dyDescent="0.3">
      <c r="A95" s="15"/>
      <c r="B95" s="15"/>
      <c r="C95" s="72"/>
      <c r="D95" s="72"/>
      <c r="E95" s="72"/>
      <c r="F95" s="72"/>
      <c r="G95" s="72"/>
      <c r="H95" s="123"/>
      <c r="I95" s="72"/>
      <c r="J95" s="72"/>
    </row>
    <row r="96" spans="1:10" s="121" customFormat="1" x14ac:dyDescent="0.3">
      <c r="A96" s="15"/>
      <c r="B96" s="15"/>
      <c r="C96" s="72"/>
      <c r="D96" s="72"/>
      <c r="E96" s="72"/>
      <c r="F96" s="72"/>
      <c r="G96" s="72"/>
      <c r="H96" s="123"/>
      <c r="I96" s="72"/>
      <c r="J96" s="72"/>
    </row>
    <row r="97" spans="1:10" s="121" customFormat="1" x14ac:dyDescent="0.3">
      <c r="A97" s="15"/>
      <c r="B97" s="15"/>
      <c r="C97" s="72"/>
      <c r="D97" s="72"/>
      <c r="E97" s="72"/>
      <c r="F97" s="72"/>
      <c r="G97" s="72"/>
      <c r="H97" s="123"/>
      <c r="I97" s="72"/>
      <c r="J97" s="72"/>
    </row>
    <row r="98" spans="1:10" s="121" customFormat="1" x14ac:dyDescent="0.3">
      <c r="A98" s="15"/>
      <c r="B98" s="15"/>
      <c r="C98" s="72"/>
      <c r="D98" s="72"/>
      <c r="E98" s="72"/>
      <c r="F98" s="72"/>
      <c r="G98" s="72"/>
      <c r="H98" s="123"/>
      <c r="I98" s="72"/>
      <c r="J98" s="72"/>
    </row>
    <row r="99" spans="1:10" s="121" customFormat="1" x14ac:dyDescent="0.3">
      <c r="A99" s="15"/>
      <c r="B99" s="15"/>
      <c r="C99" s="72"/>
      <c r="D99" s="72"/>
      <c r="E99" s="72"/>
      <c r="F99" s="72"/>
      <c r="G99" s="72"/>
      <c r="H99" s="123"/>
      <c r="I99" s="72"/>
      <c r="J99" s="72"/>
    </row>
    <row r="100" spans="1:10" s="121" customFormat="1" x14ac:dyDescent="0.3">
      <c r="A100" s="15"/>
      <c r="B100" s="15"/>
      <c r="C100" s="72"/>
      <c r="D100" s="72"/>
      <c r="E100" s="72"/>
      <c r="F100" s="72"/>
      <c r="G100" s="72"/>
      <c r="H100" s="123"/>
      <c r="I100" s="72"/>
      <c r="J100" s="72"/>
    </row>
    <row r="101" spans="1:10" s="121" customFormat="1" x14ac:dyDescent="0.3">
      <c r="A101" s="15"/>
      <c r="B101" s="15"/>
      <c r="C101" s="72"/>
      <c r="D101" s="72"/>
      <c r="E101" s="72"/>
      <c r="F101" s="72"/>
      <c r="G101" s="72"/>
      <c r="H101" s="123"/>
      <c r="I101" s="72"/>
      <c r="J101" s="72"/>
    </row>
    <row r="102" spans="1:10" s="121" customFormat="1" x14ac:dyDescent="0.3">
      <c r="A102" s="15"/>
      <c r="B102" s="15"/>
      <c r="C102" s="72"/>
      <c r="D102" s="72"/>
      <c r="E102" s="72"/>
      <c r="F102" s="72"/>
      <c r="G102" s="72"/>
      <c r="H102" s="123"/>
      <c r="I102" s="72"/>
      <c r="J102" s="72"/>
    </row>
    <row r="103" spans="1:10" s="121" customFormat="1" x14ac:dyDescent="0.3">
      <c r="A103" s="15"/>
      <c r="B103" s="15"/>
      <c r="C103" s="72"/>
      <c r="D103" s="72"/>
      <c r="E103" s="72"/>
      <c r="F103" s="72"/>
      <c r="G103" s="72"/>
      <c r="H103" s="123"/>
      <c r="I103" s="72"/>
      <c r="J103" s="72"/>
    </row>
    <row r="104" spans="1:10" s="121" customFormat="1" x14ac:dyDescent="0.3">
      <c r="A104" s="15"/>
      <c r="B104" s="15"/>
      <c r="C104" s="72"/>
      <c r="D104" s="72"/>
      <c r="E104" s="72"/>
      <c r="F104" s="72"/>
      <c r="G104" s="72"/>
      <c r="H104" s="123"/>
      <c r="I104" s="72"/>
      <c r="J104" s="72"/>
    </row>
    <row r="105" spans="1:10" s="121" customFormat="1" x14ac:dyDescent="0.3">
      <c r="A105" s="15"/>
      <c r="B105" s="15"/>
      <c r="C105" s="72"/>
      <c r="D105" s="72"/>
      <c r="E105" s="72"/>
      <c r="F105" s="72"/>
      <c r="G105" s="72"/>
      <c r="H105" s="123"/>
      <c r="I105" s="72"/>
      <c r="J105" s="72"/>
    </row>
    <row r="106" spans="1:10" s="121" customFormat="1" x14ac:dyDescent="0.3">
      <c r="A106" s="15"/>
      <c r="B106" s="15"/>
      <c r="C106" s="72"/>
      <c r="D106" s="72"/>
      <c r="E106" s="72"/>
      <c r="F106" s="72"/>
      <c r="G106" s="72"/>
      <c r="H106" s="123"/>
      <c r="I106" s="72"/>
      <c r="J106" s="72"/>
    </row>
    <row r="107" spans="1:10" s="121" customFormat="1" x14ac:dyDescent="0.3">
      <c r="A107" s="15"/>
      <c r="B107" s="15"/>
      <c r="C107" s="72"/>
      <c r="D107" s="72"/>
      <c r="E107" s="72"/>
      <c r="F107" s="72"/>
      <c r="G107" s="72"/>
      <c r="H107" s="123"/>
      <c r="I107" s="72"/>
      <c r="J107" s="72"/>
    </row>
    <row r="108" spans="1:10" s="121" customFormat="1" x14ac:dyDescent="0.3">
      <c r="A108" s="15"/>
      <c r="B108" s="15"/>
      <c r="C108" s="72"/>
      <c r="D108" s="72"/>
      <c r="E108" s="72"/>
      <c r="F108" s="72"/>
      <c r="G108" s="72"/>
      <c r="H108" s="123"/>
      <c r="I108" s="72"/>
      <c r="J108" s="72"/>
    </row>
    <row r="109" spans="1:10" s="121" customFormat="1" x14ac:dyDescent="0.3">
      <c r="A109" s="15"/>
      <c r="B109" s="15"/>
      <c r="C109" s="72"/>
      <c r="D109" s="72"/>
      <c r="E109" s="72"/>
      <c r="F109" s="72"/>
      <c r="G109" s="72"/>
      <c r="H109" s="123"/>
      <c r="I109" s="72"/>
      <c r="J109" s="72"/>
    </row>
    <row r="110" spans="1:10" s="121" customFormat="1" x14ac:dyDescent="0.3">
      <c r="A110" s="15"/>
      <c r="B110" s="15"/>
      <c r="C110" s="72"/>
      <c r="D110" s="72"/>
      <c r="E110" s="72"/>
      <c r="F110" s="72"/>
      <c r="G110" s="72"/>
      <c r="H110" s="123"/>
      <c r="I110" s="72"/>
      <c r="J110" s="72"/>
    </row>
    <row r="111" spans="1:10" s="121" customFormat="1" x14ac:dyDescent="0.3">
      <c r="A111" s="15"/>
      <c r="B111" s="15"/>
      <c r="C111" s="72"/>
      <c r="D111" s="72"/>
      <c r="E111" s="72"/>
      <c r="F111" s="72"/>
      <c r="G111" s="72"/>
      <c r="H111" s="123"/>
      <c r="I111" s="72"/>
      <c r="J111" s="72"/>
    </row>
    <row r="112" spans="1:10" s="121" customFormat="1" x14ac:dyDescent="0.3">
      <c r="A112" s="15"/>
      <c r="B112" s="15"/>
      <c r="C112" s="72"/>
      <c r="D112" s="72"/>
      <c r="E112" s="72"/>
      <c r="F112" s="72"/>
      <c r="G112" s="72"/>
      <c r="H112" s="123"/>
      <c r="I112" s="72"/>
      <c r="J112" s="72"/>
    </row>
    <row r="113" spans="1:10" s="121" customFormat="1" x14ac:dyDescent="0.3">
      <c r="A113" s="15"/>
      <c r="B113" s="15"/>
      <c r="C113" s="72"/>
      <c r="D113" s="72"/>
      <c r="E113" s="72"/>
      <c r="F113" s="72"/>
      <c r="G113" s="72"/>
      <c r="H113" s="123"/>
      <c r="I113" s="72"/>
      <c r="J113" s="72"/>
    </row>
    <row r="114" spans="1:10" s="121" customFormat="1" x14ac:dyDescent="0.3">
      <c r="A114" s="15"/>
      <c r="B114" s="15"/>
      <c r="C114" s="72"/>
      <c r="D114" s="72"/>
      <c r="E114" s="72"/>
      <c r="F114" s="72"/>
      <c r="G114" s="72"/>
      <c r="H114" s="123"/>
      <c r="I114" s="72"/>
      <c r="J114" s="72"/>
    </row>
    <row r="115" spans="1:10" s="121" customFormat="1" x14ac:dyDescent="0.3">
      <c r="A115" s="15"/>
      <c r="B115" s="15"/>
      <c r="C115" s="72"/>
      <c r="D115" s="72"/>
      <c r="E115" s="72"/>
      <c r="F115" s="72"/>
      <c r="G115" s="72"/>
      <c r="H115" s="123"/>
      <c r="I115" s="72"/>
      <c r="J115" s="72"/>
    </row>
    <row r="116" spans="1:10" s="121" customFormat="1" x14ac:dyDescent="0.3">
      <c r="A116" s="15"/>
      <c r="B116" s="15"/>
      <c r="C116" s="72"/>
      <c r="D116" s="72"/>
      <c r="E116" s="72"/>
      <c r="F116" s="72"/>
      <c r="G116" s="72"/>
      <c r="H116" s="123"/>
      <c r="I116" s="72"/>
      <c r="J116" s="72"/>
    </row>
    <row r="117" spans="1:10" s="121" customFormat="1" x14ac:dyDescent="0.3">
      <c r="A117" s="15"/>
      <c r="B117" s="15"/>
      <c r="C117" s="72"/>
      <c r="D117" s="72"/>
      <c r="E117" s="72"/>
      <c r="F117" s="72"/>
      <c r="G117" s="72"/>
      <c r="H117" s="123"/>
      <c r="I117" s="72"/>
      <c r="J117" s="72"/>
    </row>
    <row r="118" spans="1:10" s="121" customFormat="1" x14ac:dyDescent="0.3">
      <c r="A118" s="15"/>
      <c r="B118" s="15"/>
      <c r="C118" s="72"/>
      <c r="D118" s="72"/>
      <c r="E118" s="72"/>
      <c r="F118" s="72"/>
      <c r="G118" s="72"/>
      <c r="H118" s="123"/>
      <c r="I118" s="72"/>
      <c r="J118" s="72"/>
    </row>
    <row r="119" spans="1:10" s="121" customFormat="1" x14ac:dyDescent="0.3">
      <c r="A119" s="15"/>
      <c r="B119" s="15"/>
      <c r="C119" s="72"/>
      <c r="D119" s="72"/>
      <c r="E119" s="72"/>
      <c r="F119" s="72"/>
      <c r="G119" s="72"/>
      <c r="H119" s="123"/>
      <c r="I119" s="72"/>
      <c r="J119" s="72"/>
    </row>
    <row r="120" spans="1:10" s="121" customFormat="1" x14ac:dyDescent="0.3">
      <c r="A120" s="15"/>
      <c r="B120" s="15"/>
      <c r="C120" s="72"/>
      <c r="D120" s="72"/>
      <c r="E120" s="72"/>
      <c r="F120" s="72"/>
      <c r="G120" s="72"/>
      <c r="H120" s="123"/>
      <c r="I120" s="72"/>
      <c r="J120" s="72"/>
    </row>
    <row r="121" spans="1:10" s="121" customFormat="1" x14ac:dyDescent="0.3">
      <c r="A121" s="15"/>
      <c r="B121" s="15"/>
      <c r="C121" s="72"/>
      <c r="D121" s="72"/>
      <c r="E121" s="72"/>
      <c r="F121" s="72"/>
      <c r="G121" s="72"/>
      <c r="H121" s="123"/>
      <c r="I121" s="72"/>
      <c r="J121" s="72"/>
    </row>
    <row r="122" spans="1:10" s="121" customFormat="1" x14ac:dyDescent="0.3">
      <c r="A122" s="15"/>
      <c r="B122" s="15"/>
      <c r="C122" s="72"/>
      <c r="D122" s="72"/>
      <c r="E122" s="72"/>
      <c r="F122" s="72"/>
      <c r="G122" s="72"/>
      <c r="H122" s="123"/>
      <c r="I122" s="72"/>
      <c r="J122" s="72"/>
    </row>
    <row r="123" spans="1:10" s="121" customFormat="1" x14ac:dyDescent="0.3">
      <c r="A123" s="15"/>
      <c r="B123" s="15"/>
      <c r="C123" s="72"/>
      <c r="D123" s="72"/>
      <c r="E123" s="72"/>
      <c r="F123" s="72"/>
      <c r="G123" s="72"/>
      <c r="H123" s="123"/>
      <c r="I123" s="72"/>
      <c r="J123" s="72"/>
    </row>
    <row r="124" spans="1:10" s="121" customFormat="1" x14ac:dyDescent="0.3">
      <c r="A124" s="15"/>
      <c r="B124" s="15"/>
      <c r="C124" s="72"/>
      <c r="D124" s="72"/>
      <c r="E124" s="72"/>
      <c r="F124" s="72"/>
      <c r="G124" s="72"/>
      <c r="H124" s="123"/>
      <c r="I124" s="72"/>
      <c r="J124" s="72"/>
    </row>
    <row r="125" spans="1:10" s="121" customFormat="1" x14ac:dyDescent="0.3">
      <c r="A125" s="15"/>
      <c r="B125" s="15"/>
      <c r="C125" s="72"/>
      <c r="D125" s="72"/>
      <c r="E125" s="72"/>
      <c r="F125" s="72"/>
      <c r="G125" s="72"/>
      <c r="H125" s="123"/>
      <c r="I125" s="72"/>
      <c r="J125" s="72"/>
    </row>
    <row r="126" spans="1:10" s="121" customFormat="1" x14ac:dyDescent="0.3">
      <c r="A126" s="15"/>
      <c r="B126" s="15"/>
      <c r="C126" s="72"/>
      <c r="D126" s="72"/>
      <c r="E126" s="72"/>
      <c r="F126" s="72"/>
      <c r="G126" s="72"/>
      <c r="H126" s="123"/>
      <c r="I126" s="72"/>
      <c r="J126" s="72"/>
    </row>
    <row r="127" spans="1:10" s="121" customFormat="1" x14ac:dyDescent="0.3">
      <c r="A127" s="15"/>
      <c r="B127" s="15"/>
      <c r="C127" s="72"/>
      <c r="D127" s="72"/>
      <c r="E127" s="72"/>
      <c r="F127" s="72"/>
      <c r="G127" s="72"/>
      <c r="H127" s="123"/>
      <c r="I127" s="72"/>
      <c r="J127" s="72"/>
    </row>
    <row r="128" spans="1:10" s="121" customFormat="1" x14ac:dyDescent="0.3">
      <c r="A128" s="15"/>
      <c r="B128" s="15"/>
      <c r="C128" s="72"/>
      <c r="D128" s="72"/>
      <c r="E128" s="72"/>
      <c r="F128" s="72"/>
      <c r="G128" s="72"/>
      <c r="H128" s="123"/>
      <c r="I128" s="72"/>
      <c r="J128" s="72"/>
    </row>
    <row r="129" spans="1:10" s="121" customFormat="1" x14ac:dyDescent="0.3">
      <c r="A129" s="15"/>
      <c r="B129" s="15"/>
      <c r="C129" s="72"/>
      <c r="D129" s="72"/>
      <c r="E129" s="72"/>
      <c r="F129" s="72"/>
      <c r="G129" s="72"/>
      <c r="H129" s="123"/>
      <c r="I129" s="72"/>
      <c r="J129" s="72"/>
    </row>
    <row r="130" spans="1:10" s="121" customFormat="1" x14ac:dyDescent="0.3">
      <c r="A130" s="15"/>
      <c r="B130" s="15"/>
      <c r="C130" s="72"/>
      <c r="D130" s="72"/>
      <c r="E130" s="72"/>
      <c r="F130" s="72"/>
      <c r="G130" s="72"/>
      <c r="H130" s="123"/>
      <c r="I130" s="72"/>
      <c r="J130" s="72"/>
    </row>
    <row r="131" spans="1:10" s="121" customFormat="1" x14ac:dyDescent="0.3">
      <c r="A131" s="15"/>
      <c r="B131" s="15"/>
      <c r="C131" s="72"/>
      <c r="D131" s="72"/>
      <c r="E131" s="72"/>
      <c r="F131" s="72"/>
      <c r="G131" s="72"/>
      <c r="H131" s="123"/>
      <c r="I131" s="72"/>
      <c r="J131" s="72"/>
    </row>
    <row r="132" spans="1:10" s="121" customFormat="1" x14ac:dyDescent="0.3">
      <c r="A132" s="15"/>
      <c r="B132" s="15"/>
      <c r="C132" s="72"/>
      <c r="D132" s="72"/>
      <c r="E132" s="72"/>
      <c r="F132" s="72"/>
      <c r="G132" s="72"/>
      <c r="H132" s="123"/>
      <c r="I132" s="72"/>
      <c r="J132" s="72"/>
    </row>
    <row r="133" spans="1:10" s="121" customFormat="1" x14ac:dyDescent="0.3">
      <c r="A133" s="15"/>
      <c r="B133" s="15"/>
      <c r="C133" s="72"/>
      <c r="D133" s="72"/>
      <c r="E133" s="72"/>
      <c r="F133" s="72"/>
      <c r="G133" s="72"/>
      <c r="H133" s="123"/>
      <c r="I133" s="72"/>
      <c r="J133" s="72"/>
    </row>
    <row r="134" spans="1:10" s="121" customFormat="1" x14ac:dyDescent="0.3">
      <c r="A134" s="15"/>
      <c r="B134" s="15"/>
      <c r="C134" s="72"/>
      <c r="D134" s="72"/>
      <c r="E134" s="72"/>
      <c r="F134" s="72"/>
      <c r="G134" s="72"/>
      <c r="H134" s="123"/>
      <c r="I134" s="72"/>
      <c r="J134" s="72"/>
    </row>
    <row r="135" spans="1:10" s="121" customFormat="1" x14ac:dyDescent="0.3">
      <c r="A135" s="15"/>
      <c r="B135" s="15"/>
      <c r="C135" s="72"/>
      <c r="D135" s="72"/>
      <c r="E135" s="72"/>
      <c r="F135" s="72"/>
      <c r="G135" s="72"/>
      <c r="H135" s="123"/>
      <c r="I135" s="72"/>
      <c r="J135" s="72"/>
    </row>
    <row r="136" spans="1:10" s="121" customFormat="1" x14ac:dyDescent="0.3">
      <c r="A136" s="15"/>
      <c r="B136" s="15"/>
      <c r="C136" s="72"/>
      <c r="D136" s="72"/>
      <c r="E136" s="72"/>
      <c r="F136" s="72"/>
      <c r="G136" s="72"/>
      <c r="H136" s="123"/>
      <c r="I136" s="72"/>
      <c r="J136" s="72"/>
    </row>
    <row r="137" spans="1:10" s="121" customFormat="1" x14ac:dyDescent="0.3">
      <c r="A137" s="15"/>
      <c r="B137" s="15"/>
      <c r="C137" s="72"/>
      <c r="D137" s="72"/>
      <c r="E137" s="72"/>
      <c r="F137" s="72"/>
      <c r="G137" s="72"/>
      <c r="H137" s="123"/>
      <c r="I137" s="72"/>
      <c r="J137" s="72"/>
    </row>
    <row r="138" spans="1:10" s="121" customFormat="1" x14ac:dyDescent="0.3">
      <c r="A138" s="15"/>
      <c r="B138" s="15"/>
      <c r="C138" s="72"/>
      <c r="D138" s="72"/>
      <c r="E138" s="72"/>
      <c r="F138" s="72"/>
      <c r="G138" s="72"/>
      <c r="H138" s="123"/>
      <c r="I138" s="72"/>
      <c r="J138" s="72"/>
    </row>
    <row r="139" spans="1:10" s="121" customFormat="1" x14ac:dyDescent="0.3">
      <c r="A139" s="15"/>
      <c r="B139" s="15"/>
      <c r="C139" s="72"/>
      <c r="D139" s="72"/>
      <c r="E139" s="72"/>
      <c r="F139" s="72"/>
      <c r="G139" s="72"/>
      <c r="H139" s="123"/>
      <c r="I139" s="72"/>
      <c r="J139" s="72"/>
    </row>
    <row r="140" spans="1:10" s="121" customFormat="1" x14ac:dyDescent="0.3">
      <c r="A140" s="15"/>
      <c r="B140" s="15"/>
      <c r="C140" s="72"/>
      <c r="D140" s="72"/>
      <c r="E140" s="72"/>
      <c r="F140" s="72"/>
      <c r="G140" s="72"/>
      <c r="H140" s="123"/>
      <c r="I140" s="72"/>
      <c r="J140" s="72"/>
    </row>
    <row r="141" spans="1:10" s="121" customFormat="1" x14ac:dyDescent="0.3">
      <c r="A141" s="15"/>
      <c r="B141" s="15"/>
      <c r="C141" s="72"/>
      <c r="D141" s="72"/>
      <c r="E141" s="72"/>
      <c r="F141" s="72"/>
      <c r="G141" s="72"/>
      <c r="H141" s="123"/>
      <c r="I141" s="72"/>
      <c r="J141" s="72"/>
    </row>
    <row r="142" spans="1:10" s="121" customFormat="1" x14ac:dyDescent="0.3">
      <c r="A142" s="15"/>
      <c r="B142" s="15"/>
      <c r="C142" s="72"/>
      <c r="D142" s="72"/>
      <c r="E142" s="72"/>
      <c r="F142" s="72"/>
      <c r="G142" s="72"/>
      <c r="H142" s="123"/>
      <c r="I142" s="72"/>
      <c r="J142" s="72"/>
    </row>
    <row r="143" spans="1:10" s="121" customFormat="1" x14ac:dyDescent="0.3">
      <c r="A143" s="15"/>
      <c r="B143" s="15"/>
      <c r="C143" s="72"/>
      <c r="D143" s="72"/>
      <c r="E143" s="72"/>
      <c r="F143" s="72"/>
      <c r="G143" s="72"/>
      <c r="H143" s="123"/>
      <c r="I143" s="72"/>
      <c r="J143" s="72"/>
    </row>
    <row r="144" spans="1:10" s="121" customFormat="1" x14ac:dyDescent="0.3">
      <c r="A144" s="15"/>
      <c r="B144" s="15"/>
      <c r="C144" s="72"/>
      <c r="D144" s="72"/>
      <c r="E144" s="72"/>
      <c r="F144" s="72"/>
      <c r="G144" s="72"/>
      <c r="H144" s="123"/>
      <c r="I144" s="72"/>
      <c r="J144" s="72"/>
    </row>
    <row r="145" spans="1:10" s="121" customFormat="1" x14ac:dyDescent="0.3">
      <c r="A145" s="15"/>
      <c r="B145" s="15"/>
      <c r="C145" s="72"/>
      <c r="D145" s="72"/>
      <c r="E145" s="72"/>
      <c r="F145" s="72"/>
      <c r="G145" s="72"/>
      <c r="H145" s="123"/>
      <c r="I145" s="72"/>
      <c r="J145" s="72"/>
    </row>
    <row r="146" spans="1:10" s="121" customFormat="1" x14ac:dyDescent="0.3">
      <c r="A146" s="15"/>
      <c r="B146" s="15"/>
      <c r="C146" s="72"/>
      <c r="D146" s="72"/>
      <c r="E146" s="72"/>
      <c r="F146" s="72"/>
      <c r="G146" s="72"/>
      <c r="H146" s="123"/>
      <c r="I146" s="72"/>
      <c r="J146" s="72"/>
    </row>
    <row r="147" spans="1:10" s="121" customFormat="1" x14ac:dyDescent="0.3">
      <c r="A147" s="15"/>
      <c r="B147" s="15"/>
      <c r="C147" s="72"/>
      <c r="D147" s="72"/>
      <c r="E147" s="72"/>
      <c r="F147" s="72"/>
      <c r="G147" s="72"/>
      <c r="H147" s="123"/>
      <c r="I147" s="72"/>
      <c r="J147" s="72"/>
    </row>
    <row r="148" spans="1:10" s="121" customFormat="1" x14ac:dyDescent="0.3">
      <c r="A148" s="15"/>
      <c r="B148" s="15"/>
      <c r="C148" s="72"/>
      <c r="D148" s="72"/>
      <c r="E148" s="72"/>
      <c r="F148" s="72"/>
      <c r="G148" s="72"/>
      <c r="H148" s="123"/>
      <c r="I148" s="72"/>
      <c r="J148" s="72"/>
    </row>
    <row r="149" spans="1:10" s="121" customFormat="1" x14ac:dyDescent="0.3">
      <c r="A149" s="15"/>
      <c r="B149" s="15"/>
      <c r="C149" s="72"/>
      <c r="D149" s="72"/>
      <c r="E149" s="72"/>
      <c r="F149" s="72"/>
      <c r="G149" s="72"/>
      <c r="H149" s="123"/>
      <c r="I149" s="72"/>
      <c r="J149" s="72"/>
    </row>
    <row r="150" spans="1:10" s="121" customFormat="1" x14ac:dyDescent="0.3">
      <c r="A150" s="15"/>
      <c r="B150" s="15"/>
      <c r="C150" s="72"/>
      <c r="D150" s="72"/>
      <c r="E150" s="72"/>
      <c r="F150" s="72"/>
      <c r="G150" s="72"/>
      <c r="H150" s="123"/>
      <c r="I150" s="72"/>
      <c r="J150" s="72"/>
    </row>
    <row r="151" spans="1:10" s="121" customFormat="1" x14ac:dyDescent="0.3">
      <c r="A151" s="15"/>
      <c r="B151" s="15"/>
      <c r="C151" s="72"/>
      <c r="D151" s="72"/>
      <c r="E151" s="72"/>
      <c r="F151" s="72"/>
      <c r="G151" s="72"/>
      <c r="H151" s="123"/>
      <c r="I151" s="72"/>
      <c r="J151" s="72"/>
    </row>
    <row r="152" spans="1:10" s="121" customFormat="1" x14ac:dyDescent="0.3">
      <c r="A152" s="15"/>
      <c r="B152" s="15"/>
      <c r="C152" s="72"/>
      <c r="D152" s="72"/>
      <c r="E152" s="72"/>
      <c r="F152" s="72"/>
      <c r="G152" s="72"/>
      <c r="H152" s="123"/>
      <c r="I152" s="72"/>
      <c r="J152" s="72"/>
    </row>
    <row r="153" spans="1:10" s="121" customFormat="1" x14ac:dyDescent="0.3">
      <c r="A153" s="15"/>
      <c r="B153" s="15"/>
      <c r="C153" s="72"/>
      <c r="D153" s="72"/>
      <c r="E153" s="72"/>
      <c r="F153" s="72"/>
      <c r="G153" s="72"/>
      <c r="H153" s="123"/>
      <c r="I153" s="72"/>
      <c r="J153" s="72"/>
    </row>
    <row r="154" spans="1:10" s="121" customFormat="1" x14ac:dyDescent="0.3">
      <c r="A154" s="15"/>
      <c r="B154" s="15"/>
      <c r="C154" s="72"/>
      <c r="D154" s="72"/>
      <c r="E154" s="72"/>
      <c r="F154" s="72"/>
      <c r="G154" s="72"/>
      <c r="H154" s="123"/>
      <c r="I154" s="72"/>
      <c r="J154" s="72"/>
    </row>
    <row r="155" spans="1:10" s="121" customFormat="1" x14ac:dyDescent="0.3">
      <c r="A155" s="15"/>
      <c r="B155" s="15"/>
      <c r="C155" s="72"/>
      <c r="D155" s="72"/>
      <c r="E155" s="72"/>
      <c r="F155" s="72"/>
      <c r="G155" s="72"/>
      <c r="H155" s="123"/>
      <c r="I155" s="72"/>
      <c r="J155" s="72"/>
    </row>
    <row r="156" spans="1:10" s="121" customFormat="1" x14ac:dyDescent="0.3">
      <c r="A156" s="15"/>
      <c r="B156" s="15"/>
      <c r="C156" s="72"/>
      <c r="D156" s="72"/>
      <c r="E156" s="72"/>
      <c r="F156" s="72"/>
      <c r="G156" s="72"/>
      <c r="H156" s="123"/>
      <c r="I156" s="72"/>
      <c r="J156" s="72"/>
    </row>
    <row r="157" spans="1:10" s="121" customFormat="1" x14ac:dyDescent="0.3">
      <c r="A157" s="15"/>
      <c r="B157" s="15"/>
      <c r="C157" s="72"/>
      <c r="D157" s="72"/>
      <c r="E157" s="72"/>
      <c r="F157" s="72"/>
      <c r="G157" s="72"/>
      <c r="H157" s="123"/>
      <c r="I157" s="72"/>
      <c r="J157" s="72"/>
    </row>
    <row r="158" spans="1:10" s="121" customFormat="1" x14ac:dyDescent="0.3">
      <c r="A158" s="15"/>
      <c r="B158" s="15"/>
      <c r="C158" s="72"/>
      <c r="D158" s="72"/>
      <c r="E158" s="72"/>
      <c r="F158" s="72"/>
      <c r="G158" s="72"/>
      <c r="H158" s="123"/>
      <c r="I158" s="72"/>
      <c r="J158" s="72"/>
    </row>
    <row r="159" spans="1:10" s="121" customFormat="1" x14ac:dyDescent="0.3">
      <c r="A159" s="15"/>
      <c r="B159" s="15"/>
      <c r="C159" s="72"/>
      <c r="D159" s="72"/>
      <c r="E159" s="72"/>
      <c r="F159" s="72"/>
      <c r="G159" s="72"/>
      <c r="H159" s="123"/>
      <c r="I159" s="72"/>
      <c r="J159" s="72"/>
    </row>
    <row r="160" spans="1:10" s="121" customFormat="1" x14ac:dyDescent="0.3">
      <c r="A160" s="15"/>
      <c r="B160" s="15"/>
      <c r="C160" s="72"/>
      <c r="D160" s="72"/>
      <c r="E160" s="72"/>
      <c r="F160" s="72"/>
      <c r="G160" s="72"/>
      <c r="H160" s="123"/>
      <c r="I160" s="72"/>
      <c r="J160" s="72"/>
    </row>
    <row r="161" spans="1:10" s="121" customFormat="1" x14ac:dyDescent="0.3">
      <c r="A161" s="15"/>
      <c r="B161" s="15"/>
      <c r="C161" s="72"/>
      <c r="D161" s="72"/>
      <c r="E161" s="72"/>
      <c r="F161" s="72"/>
      <c r="G161" s="72"/>
      <c r="H161" s="123"/>
      <c r="I161" s="72"/>
      <c r="J161" s="72"/>
    </row>
    <row r="162" spans="1:10" s="121" customFormat="1" x14ac:dyDescent="0.3">
      <c r="A162" s="15"/>
      <c r="B162" s="15"/>
      <c r="C162" s="72"/>
      <c r="D162" s="72"/>
      <c r="E162" s="72"/>
      <c r="F162" s="72"/>
      <c r="G162" s="72"/>
      <c r="H162" s="123"/>
      <c r="I162" s="72"/>
      <c r="J162" s="72"/>
    </row>
    <row r="163" spans="1:10" s="121" customFormat="1" x14ac:dyDescent="0.3">
      <c r="A163" s="15"/>
      <c r="B163" s="15"/>
      <c r="C163" s="72"/>
      <c r="D163" s="72"/>
      <c r="E163" s="72"/>
      <c r="F163" s="72"/>
      <c r="G163" s="72"/>
      <c r="H163" s="123"/>
      <c r="I163" s="72"/>
      <c r="J163" s="72"/>
    </row>
    <row r="164" spans="1:10" s="121" customFormat="1" x14ac:dyDescent="0.3">
      <c r="A164" s="15"/>
      <c r="B164" s="15"/>
      <c r="C164" s="72"/>
      <c r="D164" s="72"/>
      <c r="E164" s="72"/>
      <c r="F164" s="72"/>
      <c r="G164" s="72"/>
      <c r="H164" s="123"/>
      <c r="I164" s="72"/>
      <c r="J164" s="72"/>
    </row>
    <row r="165" spans="1:10" s="121" customFormat="1" x14ac:dyDescent="0.3">
      <c r="A165" s="15"/>
      <c r="B165" s="15"/>
      <c r="C165" s="72"/>
      <c r="D165" s="72"/>
      <c r="E165" s="72"/>
      <c r="F165" s="72"/>
      <c r="G165" s="72"/>
      <c r="H165" s="123"/>
      <c r="I165" s="72"/>
      <c r="J165" s="72"/>
    </row>
    <row r="166" spans="1:10" s="121" customFormat="1" x14ac:dyDescent="0.3">
      <c r="A166" s="15"/>
      <c r="B166" s="15"/>
      <c r="C166" s="72"/>
      <c r="D166" s="72"/>
      <c r="E166" s="72"/>
      <c r="F166" s="72"/>
      <c r="G166" s="72"/>
      <c r="H166" s="123"/>
      <c r="I166" s="72"/>
      <c r="J166" s="72"/>
    </row>
    <row r="167" spans="1:10" s="121" customFormat="1" x14ac:dyDescent="0.3">
      <c r="A167" s="15"/>
      <c r="B167" s="15"/>
      <c r="C167" s="72"/>
      <c r="D167" s="72"/>
      <c r="E167" s="72"/>
      <c r="F167" s="72"/>
      <c r="G167" s="72"/>
      <c r="H167" s="123"/>
      <c r="I167" s="72"/>
      <c r="J167" s="72"/>
    </row>
    <row r="168" spans="1:10" s="121" customFormat="1" x14ac:dyDescent="0.3">
      <c r="A168" s="15"/>
      <c r="B168" s="15"/>
      <c r="C168" s="72"/>
      <c r="D168" s="72"/>
      <c r="E168" s="72"/>
      <c r="F168" s="72"/>
      <c r="G168" s="72"/>
      <c r="H168" s="123"/>
      <c r="I168" s="72"/>
      <c r="J168" s="72"/>
    </row>
    <row r="169" spans="1:10" s="121" customFormat="1" x14ac:dyDescent="0.3">
      <c r="A169" s="15"/>
      <c r="B169" s="15"/>
      <c r="C169" s="72"/>
      <c r="D169" s="72"/>
      <c r="E169" s="72"/>
      <c r="F169" s="72"/>
      <c r="G169" s="72"/>
      <c r="H169" s="123"/>
      <c r="I169" s="72"/>
      <c r="J169" s="72"/>
    </row>
    <row r="170" spans="1:10" s="121" customFormat="1" x14ac:dyDescent="0.3">
      <c r="A170" s="15"/>
      <c r="B170" s="15"/>
      <c r="C170" s="72"/>
      <c r="D170" s="72"/>
      <c r="E170" s="72"/>
      <c r="F170" s="72"/>
      <c r="G170" s="72"/>
      <c r="H170" s="123"/>
      <c r="I170" s="72"/>
      <c r="J170" s="72"/>
    </row>
    <row r="171" spans="1:10" s="121" customFormat="1" x14ac:dyDescent="0.3">
      <c r="A171" s="15"/>
      <c r="B171" s="15"/>
      <c r="C171" s="72"/>
      <c r="D171" s="72"/>
      <c r="E171" s="72"/>
      <c r="F171" s="72"/>
      <c r="G171" s="72"/>
      <c r="H171" s="123"/>
      <c r="I171" s="72"/>
      <c r="J171" s="72"/>
    </row>
    <row r="172" spans="1:10" s="121" customFormat="1" x14ac:dyDescent="0.3">
      <c r="A172" s="15"/>
      <c r="B172" s="15"/>
      <c r="C172" s="72"/>
      <c r="D172" s="72"/>
      <c r="E172" s="72"/>
      <c r="F172" s="72"/>
      <c r="G172" s="72"/>
      <c r="H172" s="123"/>
      <c r="I172" s="72"/>
      <c r="J172" s="72"/>
    </row>
    <row r="173" spans="1:10" s="121" customFormat="1" x14ac:dyDescent="0.3">
      <c r="A173" s="15"/>
      <c r="B173" s="15"/>
      <c r="C173" s="72"/>
      <c r="D173" s="72"/>
      <c r="E173" s="72"/>
      <c r="F173" s="72"/>
      <c r="G173" s="72"/>
      <c r="H173" s="123"/>
      <c r="I173" s="72"/>
      <c r="J173" s="72"/>
    </row>
    <row r="174" spans="1:10" s="121" customFormat="1" x14ac:dyDescent="0.3">
      <c r="A174" s="15"/>
      <c r="B174" s="15"/>
      <c r="C174" s="72"/>
      <c r="D174" s="72"/>
      <c r="E174" s="72"/>
      <c r="F174" s="72"/>
      <c r="G174" s="72"/>
      <c r="H174" s="123"/>
      <c r="I174" s="72"/>
      <c r="J174" s="72"/>
    </row>
    <row r="175" spans="1:10" s="121" customFormat="1" x14ac:dyDescent="0.3">
      <c r="A175" s="15"/>
      <c r="B175" s="15"/>
      <c r="C175" s="72"/>
      <c r="D175" s="72"/>
      <c r="E175" s="72"/>
      <c r="F175" s="72"/>
      <c r="G175" s="72"/>
      <c r="H175" s="123"/>
      <c r="I175" s="72"/>
      <c r="J175" s="72"/>
    </row>
    <row r="176" spans="1:10" s="121" customFormat="1" x14ac:dyDescent="0.3">
      <c r="A176" s="15"/>
      <c r="B176" s="15"/>
      <c r="C176" s="72"/>
      <c r="D176" s="72"/>
      <c r="E176" s="72"/>
      <c r="F176" s="72"/>
      <c r="G176" s="72"/>
      <c r="H176" s="123"/>
      <c r="I176" s="72"/>
      <c r="J176" s="72"/>
    </row>
    <row r="177" spans="1:10" s="121" customFormat="1" x14ac:dyDescent="0.3">
      <c r="A177" s="15"/>
      <c r="B177" s="15"/>
      <c r="C177" s="72"/>
      <c r="D177" s="72"/>
      <c r="E177" s="72"/>
      <c r="F177" s="72"/>
      <c r="G177" s="72"/>
      <c r="H177" s="123"/>
      <c r="I177" s="72"/>
      <c r="J177" s="72"/>
    </row>
    <row r="178" spans="1:10" s="121" customFormat="1" x14ac:dyDescent="0.3">
      <c r="A178" s="15"/>
      <c r="B178" s="15"/>
      <c r="C178" s="72"/>
      <c r="D178" s="72"/>
      <c r="E178" s="72"/>
      <c r="F178" s="72"/>
      <c r="G178" s="72"/>
      <c r="H178" s="123"/>
      <c r="I178" s="72"/>
      <c r="J178" s="72"/>
    </row>
    <row r="179" spans="1:10" s="121" customFormat="1" x14ac:dyDescent="0.3">
      <c r="A179" s="15"/>
      <c r="B179" s="15"/>
      <c r="C179" s="72"/>
      <c r="D179" s="72"/>
      <c r="E179" s="72"/>
      <c r="F179" s="72"/>
      <c r="G179" s="72"/>
      <c r="H179" s="123"/>
      <c r="I179" s="72"/>
      <c r="J179" s="72"/>
    </row>
    <row r="180" spans="1:10" s="121" customFormat="1" x14ac:dyDescent="0.3">
      <c r="A180" s="15"/>
      <c r="B180" s="15"/>
      <c r="C180" s="72"/>
      <c r="D180" s="72"/>
      <c r="E180" s="72"/>
      <c r="F180" s="72"/>
      <c r="G180" s="72"/>
      <c r="H180" s="123"/>
      <c r="I180" s="72"/>
      <c r="J180" s="72"/>
    </row>
    <row r="181" spans="1:10" s="121" customFormat="1" x14ac:dyDescent="0.3">
      <c r="A181" s="15"/>
      <c r="B181" s="15"/>
      <c r="C181" s="72"/>
      <c r="D181" s="72"/>
      <c r="E181" s="72"/>
      <c r="F181" s="72"/>
      <c r="G181" s="72"/>
      <c r="H181" s="123"/>
      <c r="I181" s="72"/>
      <c r="J181" s="72"/>
    </row>
    <row r="182" spans="1:10" s="121" customFormat="1" x14ac:dyDescent="0.3">
      <c r="A182" s="15"/>
      <c r="B182" s="15"/>
      <c r="C182" s="72"/>
      <c r="D182" s="72"/>
      <c r="E182" s="72"/>
      <c r="F182" s="72"/>
      <c r="G182" s="72"/>
      <c r="H182" s="123"/>
      <c r="I182" s="72"/>
      <c r="J182" s="72"/>
    </row>
    <row r="183" spans="1:10" s="121" customFormat="1" x14ac:dyDescent="0.3">
      <c r="A183" s="15"/>
      <c r="B183" s="15"/>
      <c r="C183" s="72"/>
      <c r="D183" s="72"/>
      <c r="E183" s="72"/>
      <c r="F183" s="72"/>
      <c r="G183" s="72"/>
      <c r="H183" s="123"/>
      <c r="I183" s="72"/>
      <c r="J183" s="72"/>
    </row>
    <row r="184" spans="1:10" s="121" customFormat="1" x14ac:dyDescent="0.3">
      <c r="A184" s="15"/>
      <c r="B184" s="15"/>
      <c r="C184" s="72"/>
      <c r="D184" s="72"/>
      <c r="E184" s="72"/>
      <c r="F184" s="72"/>
      <c r="G184" s="72"/>
      <c r="H184" s="123"/>
      <c r="I184" s="72"/>
      <c r="J184" s="72"/>
    </row>
    <row r="185" spans="1:10" s="121" customFormat="1" x14ac:dyDescent="0.3">
      <c r="A185" s="15"/>
      <c r="B185" s="15"/>
      <c r="C185" s="72"/>
      <c r="D185" s="72"/>
      <c r="E185" s="72"/>
      <c r="F185" s="72"/>
      <c r="G185" s="72"/>
      <c r="H185" s="123"/>
      <c r="I185" s="72"/>
      <c r="J185" s="72"/>
    </row>
    <row r="186" spans="1:10" s="121" customFormat="1" x14ac:dyDescent="0.3">
      <c r="A186" s="15"/>
      <c r="B186" s="15"/>
      <c r="C186" s="72"/>
      <c r="D186" s="72"/>
      <c r="E186" s="72"/>
      <c r="F186" s="72"/>
      <c r="G186" s="72"/>
      <c r="H186" s="123"/>
      <c r="I186" s="72"/>
      <c r="J186" s="72"/>
    </row>
    <row r="187" spans="1:10" s="121" customFormat="1" x14ac:dyDescent="0.3">
      <c r="A187" s="15"/>
      <c r="B187" s="15"/>
      <c r="C187" s="72"/>
      <c r="D187" s="72"/>
      <c r="E187" s="72"/>
      <c r="F187" s="72"/>
      <c r="G187" s="72"/>
      <c r="H187" s="123"/>
      <c r="I187" s="72"/>
      <c r="J187" s="72"/>
    </row>
    <row r="188" spans="1:10" s="121" customFormat="1" x14ac:dyDescent="0.3">
      <c r="A188" s="15"/>
      <c r="B188" s="15"/>
      <c r="C188" s="72"/>
      <c r="D188" s="72"/>
      <c r="E188" s="72"/>
      <c r="F188" s="72"/>
      <c r="G188" s="72"/>
      <c r="H188" s="123"/>
      <c r="I188" s="72"/>
      <c r="J188" s="72"/>
    </row>
    <row r="189" spans="1:10" s="121" customFormat="1" x14ac:dyDescent="0.3">
      <c r="A189" s="15"/>
      <c r="B189" s="15"/>
      <c r="C189" s="72"/>
      <c r="D189" s="72"/>
      <c r="E189" s="72"/>
      <c r="F189" s="72"/>
      <c r="G189" s="72"/>
      <c r="H189" s="123"/>
      <c r="I189" s="72"/>
      <c r="J189" s="72"/>
    </row>
    <row r="190" spans="1:10" s="121" customFormat="1" x14ac:dyDescent="0.3">
      <c r="A190" s="15"/>
      <c r="B190" s="15"/>
      <c r="C190" s="72"/>
      <c r="D190" s="72"/>
      <c r="E190" s="72"/>
      <c r="F190" s="72"/>
      <c r="G190" s="72"/>
      <c r="H190" s="123"/>
      <c r="I190" s="72"/>
      <c r="J190" s="72"/>
    </row>
    <row r="191" spans="1:10" s="121" customFormat="1" x14ac:dyDescent="0.3">
      <c r="A191" s="15"/>
      <c r="B191" s="15"/>
      <c r="C191" s="72"/>
      <c r="D191" s="72"/>
      <c r="E191" s="72"/>
      <c r="F191" s="72"/>
      <c r="G191" s="72"/>
      <c r="H191" s="123"/>
      <c r="I191" s="72"/>
      <c r="J191" s="72"/>
    </row>
    <row r="192" spans="1:10" s="121" customFormat="1" x14ac:dyDescent="0.3">
      <c r="A192" s="15"/>
      <c r="B192" s="15"/>
      <c r="C192" s="72"/>
      <c r="D192" s="72"/>
      <c r="E192" s="72"/>
      <c r="F192" s="72"/>
      <c r="G192" s="72"/>
      <c r="H192" s="123"/>
      <c r="I192" s="72"/>
      <c r="J192" s="72"/>
    </row>
    <row r="193" spans="1:10" s="121" customFormat="1" x14ac:dyDescent="0.3">
      <c r="A193" s="15"/>
      <c r="B193" s="15"/>
      <c r="C193" s="72"/>
      <c r="D193" s="72"/>
      <c r="E193" s="72"/>
      <c r="F193" s="72"/>
      <c r="G193" s="72"/>
      <c r="H193" s="123"/>
      <c r="I193" s="72"/>
      <c r="J193" s="72"/>
    </row>
    <row r="194" spans="1:10" s="121" customFormat="1" x14ac:dyDescent="0.3">
      <c r="A194" s="15"/>
      <c r="B194" s="15"/>
      <c r="C194" s="72"/>
      <c r="D194" s="72"/>
      <c r="E194" s="72"/>
      <c r="F194" s="72"/>
      <c r="G194" s="72"/>
      <c r="H194" s="123"/>
      <c r="I194" s="72"/>
      <c r="J194" s="72"/>
    </row>
    <row r="195" spans="1:10" s="121" customFormat="1" x14ac:dyDescent="0.3">
      <c r="A195" s="15"/>
      <c r="B195" s="15"/>
      <c r="C195" s="72"/>
      <c r="D195" s="72"/>
      <c r="E195" s="72"/>
      <c r="F195" s="72"/>
      <c r="G195" s="72"/>
      <c r="H195" s="123"/>
      <c r="I195" s="72"/>
      <c r="J195" s="72"/>
    </row>
    <row r="196" spans="1:10" s="121" customFormat="1" x14ac:dyDescent="0.3">
      <c r="A196" s="15"/>
      <c r="B196" s="15"/>
      <c r="C196" s="72"/>
      <c r="D196" s="72"/>
      <c r="E196" s="72"/>
      <c r="F196" s="72"/>
      <c r="G196" s="72"/>
      <c r="H196" s="123"/>
      <c r="I196" s="72"/>
      <c r="J196" s="72"/>
    </row>
    <row r="197" spans="1:10" s="121" customFormat="1" x14ac:dyDescent="0.3">
      <c r="A197" s="15"/>
      <c r="B197" s="15"/>
      <c r="C197" s="72"/>
      <c r="D197" s="72"/>
      <c r="E197" s="72"/>
      <c r="F197" s="72"/>
      <c r="G197" s="72"/>
      <c r="H197" s="123"/>
      <c r="I197" s="72"/>
      <c r="J197" s="72"/>
    </row>
    <row r="198" spans="1:10" s="121" customFormat="1" x14ac:dyDescent="0.3">
      <c r="A198" s="15"/>
      <c r="B198" s="15"/>
      <c r="C198" s="72"/>
      <c r="D198" s="72"/>
      <c r="E198" s="72"/>
      <c r="F198" s="72"/>
      <c r="G198" s="72"/>
      <c r="H198" s="123"/>
      <c r="I198" s="72"/>
      <c r="J198" s="72"/>
    </row>
    <row r="199" spans="1:10" s="121" customFormat="1" x14ac:dyDescent="0.3">
      <c r="A199" s="15"/>
      <c r="B199" s="15"/>
      <c r="C199" s="72"/>
      <c r="D199" s="72"/>
      <c r="E199" s="72"/>
      <c r="F199" s="72"/>
      <c r="G199" s="72"/>
      <c r="H199" s="123"/>
      <c r="I199" s="72"/>
      <c r="J199" s="72"/>
    </row>
    <row r="200" spans="1:10" s="121" customFormat="1" x14ac:dyDescent="0.3">
      <c r="A200" s="15"/>
      <c r="B200" s="15"/>
      <c r="C200" s="72"/>
      <c r="D200" s="72"/>
      <c r="E200" s="72"/>
      <c r="F200" s="72"/>
      <c r="G200" s="72"/>
      <c r="H200" s="123"/>
      <c r="I200" s="72"/>
      <c r="J200" s="72"/>
    </row>
    <row r="201" spans="1:10" s="121" customFormat="1" x14ac:dyDescent="0.3">
      <c r="A201" s="15"/>
      <c r="B201" s="15"/>
      <c r="C201" s="72"/>
      <c r="D201" s="72"/>
      <c r="E201" s="72"/>
      <c r="F201" s="72"/>
      <c r="G201" s="72"/>
      <c r="H201" s="123"/>
      <c r="I201" s="72"/>
      <c r="J201" s="72"/>
    </row>
    <row r="202" spans="1:10" s="121" customFormat="1" x14ac:dyDescent="0.3">
      <c r="A202" s="15"/>
      <c r="B202" s="15"/>
      <c r="C202" s="72"/>
      <c r="D202" s="72"/>
      <c r="E202" s="72"/>
      <c r="F202" s="72"/>
      <c r="G202" s="72"/>
      <c r="H202" s="123"/>
      <c r="I202" s="72"/>
      <c r="J202" s="72"/>
    </row>
    <row r="203" spans="1:10" s="121" customFormat="1" x14ac:dyDescent="0.3">
      <c r="A203" s="15"/>
      <c r="B203" s="15"/>
      <c r="C203" s="72"/>
      <c r="D203" s="72"/>
      <c r="E203" s="72"/>
      <c r="F203" s="72"/>
      <c r="G203" s="72"/>
      <c r="H203" s="123"/>
      <c r="I203" s="72"/>
      <c r="J203" s="72"/>
    </row>
    <row r="204" spans="1:10" s="121" customFormat="1" x14ac:dyDescent="0.3">
      <c r="A204" s="15"/>
      <c r="B204" s="15"/>
      <c r="C204" s="72"/>
      <c r="D204" s="72"/>
      <c r="E204" s="72"/>
      <c r="F204" s="72"/>
      <c r="G204" s="72"/>
      <c r="H204" s="123"/>
      <c r="I204" s="72"/>
      <c r="J204" s="72"/>
    </row>
    <row r="205" spans="1:10" s="121" customFormat="1" x14ac:dyDescent="0.3">
      <c r="A205" s="15"/>
      <c r="B205" s="15"/>
      <c r="C205" s="72"/>
      <c r="D205" s="72"/>
      <c r="E205" s="72"/>
      <c r="F205" s="72"/>
      <c r="G205" s="72"/>
      <c r="H205" s="123"/>
      <c r="I205" s="72"/>
      <c r="J205" s="72"/>
    </row>
    <row r="206" spans="1:10" s="121" customFormat="1" x14ac:dyDescent="0.3">
      <c r="A206" s="15"/>
      <c r="B206" s="15"/>
      <c r="C206" s="72"/>
      <c r="D206" s="72"/>
      <c r="E206" s="72"/>
      <c r="F206" s="72"/>
      <c r="G206" s="72"/>
      <c r="H206" s="123"/>
      <c r="I206" s="72"/>
      <c r="J206" s="72"/>
    </row>
    <row r="207" spans="1:10" s="121" customFormat="1" x14ac:dyDescent="0.3">
      <c r="A207" s="15"/>
      <c r="B207" s="15"/>
      <c r="C207" s="72"/>
      <c r="D207" s="72"/>
      <c r="E207" s="72"/>
      <c r="F207" s="72"/>
      <c r="G207" s="72"/>
      <c r="H207" s="123"/>
      <c r="I207" s="72"/>
      <c r="J207" s="72"/>
    </row>
    <row r="208" spans="1:10" s="121" customFormat="1" x14ac:dyDescent="0.3">
      <c r="A208" s="15"/>
      <c r="B208" s="15"/>
      <c r="C208" s="72"/>
      <c r="D208" s="72"/>
      <c r="E208" s="72"/>
      <c r="F208" s="72"/>
      <c r="G208" s="72"/>
      <c r="H208" s="123"/>
      <c r="I208" s="72"/>
      <c r="J208" s="72"/>
    </row>
    <row r="209" spans="1:10" s="121" customFormat="1" x14ac:dyDescent="0.3">
      <c r="A209" s="15"/>
      <c r="B209" s="15"/>
      <c r="C209" s="72"/>
      <c r="D209" s="72"/>
      <c r="E209" s="72"/>
      <c r="F209" s="72"/>
      <c r="G209" s="72"/>
      <c r="H209" s="123"/>
      <c r="I209" s="72"/>
      <c r="J209" s="72"/>
    </row>
    <row r="210" spans="1:10" s="121" customFormat="1" x14ac:dyDescent="0.3">
      <c r="A210" s="15"/>
      <c r="B210" s="15"/>
      <c r="C210" s="72"/>
      <c r="D210" s="72"/>
      <c r="E210" s="72"/>
      <c r="F210" s="72"/>
      <c r="G210" s="72"/>
      <c r="H210" s="123"/>
      <c r="I210" s="72"/>
      <c r="J210" s="72"/>
    </row>
    <row r="211" spans="1:10" s="121" customFormat="1" x14ac:dyDescent="0.3">
      <c r="A211" s="15"/>
      <c r="B211" s="15"/>
      <c r="C211" s="72"/>
      <c r="D211" s="72"/>
      <c r="E211" s="72"/>
      <c r="F211" s="72"/>
      <c r="G211" s="72"/>
      <c r="H211" s="123"/>
      <c r="I211" s="72"/>
      <c r="J211" s="72"/>
    </row>
    <row r="212" spans="1:10" s="121" customFormat="1" x14ac:dyDescent="0.3">
      <c r="A212" s="15"/>
      <c r="B212" s="15"/>
      <c r="C212" s="72"/>
      <c r="D212" s="72"/>
      <c r="E212" s="72"/>
      <c r="F212" s="72"/>
      <c r="G212" s="72"/>
      <c r="H212" s="123"/>
      <c r="I212" s="72"/>
      <c r="J212" s="72"/>
    </row>
    <row r="213" spans="1:10" s="121" customFormat="1" x14ac:dyDescent="0.3">
      <c r="A213" s="15"/>
      <c r="B213" s="15"/>
      <c r="C213" s="72"/>
      <c r="D213" s="72"/>
      <c r="E213" s="72"/>
      <c r="F213" s="72"/>
      <c r="G213" s="72"/>
      <c r="H213" s="123"/>
      <c r="I213" s="72"/>
      <c r="J213" s="72"/>
    </row>
    <row r="214" spans="1:10" s="121" customFormat="1" x14ac:dyDescent="0.3">
      <c r="A214" s="15"/>
      <c r="B214" s="15"/>
      <c r="C214" s="72"/>
      <c r="D214" s="72"/>
      <c r="E214" s="72"/>
      <c r="F214" s="72"/>
      <c r="G214" s="72"/>
      <c r="H214" s="123"/>
      <c r="I214" s="72"/>
      <c r="J214" s="72"/>
    </row>
    <row r="215" spans="1:10" s="121" customFormat="1" x14ac:dyDescent="0.3">
      <c r="A215" s="15"/>
      <c r="B215" s="15"/>
      <c r="C215" s="72"/>
      <c r="D215" s="72"/>
      <c r="E215" s="72"/>
      <c r="F215" s="72"/>
      <c r="G215" s="72"/>
      <c r="H215" s="123"/>
      <c r="I215" s="72"/>
      <c r="J215" s="72"/>
    </row>
    <row r="216" spans="1:10" s="121" customFormat="1" x14ac:dyDescent="0.3">
      <c r="A216" s="15"/>
      <c r="B216" s="15"/>
      <c r="C216" s="72"/>
      <c r="D216" s="72"/>
      <c r="E216" s="72"/>
      <c r="F216" s="72"/>
      <c r="G216" s="72"/>
      <c r="H216" s="123"/>
      <c r="I216" s="72"/>
      <c r="J216" s="72"/>
    </row>
    <row r="217" spans="1:10" s="121" customFormat="1" x14ac:dyDescent="0.3">
      <c r="A217" s="15"/>
      <c r="B217" s="15"/>
      <c r="C217" s="72"/>
      <c r="D217" s="72"/>
      <c r="E217" s="72"/>
      <c r="F217" s="72"/>
      <c r="G217" s="72"/>
      <c r="H217" s="123"/>
      <c r="I217" s="72"/>
      <c r="J217" s="72"/>
    </row>
    <row r="218" spans="1:10" s="121" customFormat="1" x14ac:dyDescent="0.3">
      <c r="A218" s="15"/>
      <c r="B218" s="15"/>
      <c r="C218" s="72"/>
      <c r="D218" s="72"/>
      <c r="E218" s="72"/>
      <c r="F218" s="72"/>
      <c r="G218" s="72"/>
      <c r="H218" s="123"/>
      <c r="I218" s="72"/>
      <c r="J218" s="72"/>
    </row>
    <row r="219" spans="1:10" s="121" customFormat="1" x14ac:dyDescent="0.3">
      <c r="A219" s="15"/>
      <c r="B219" s="15"/>
      <c r="C219" s="72"/>
      <c r="D219" s="72"/>
      <c r="E219" s="72"/>
      <c r="F219" s="72"/>
      <c r="G219" s="72"/>
      <c r="H219" s="123"/>
      <c r="I219" s="72"/>
      <c r="J219" s="72"/>
    </row>
    <row r="220" spans="1:10" s="121" customFormat="1" x14ac:dyDescent="0.3">
      <c r="A220" s="15"/>
      <c r="B220" s="15"/>
      <c r="C220" s="72"/>
      <c r="D220" s="72"/>
      <c r="E220" s="72"/>
      <c r="F220" s="72"/>
      <c r="G220" s="72"/>
      <c r="H220" s="123"/>
      <c r="I220" s="72"/>
      <c r="J220" s="72"/>
    </row>
    <row r="221" spans="1:10" s="121" customFormat="1" x14ac:dyDescent="0.3">
      <c r="A221" s="15"/>
      <c r="B221" s="15"/>
      <c r="C221" s="72"/>
      <c r="D221" s="72"/>
      <c r="E221" s="72"/>
      <c r="F221" s="72"/>
      <c r="G221" s="72"/>
      <c r="H221" s="123"/>
      <c r="I221" s="72"/>
      <c r="J221" s="72"/>
    </row>
    <row r="222" spans="1:10" s="121" customFormat="1" x14ac:dyDescent="0.3">
      <c r="A222" s="15"/>
      <c r="B222" s="15"/>
      <c r="C222" s="72"/>
      <c r="D222" s="72"/>
      <c r="E222" s="72"/>
      <c r="F222" s="72"/>
      <c r="G222" s="72"/>
      <c r="H222" s="123"/>
      <c r="I222" s="72"/>
      <c r="J222" s="72"/>
    </row>
    <row r="223" spans="1:10" s="121" customFormat="1" x14ac:dyDescent="0.3">
      <c r="A223" s="15"/>
      <c r="B223" s="15"/>
      <c r="C223" s="72"/>
      <c r="D223" s="72"/>
      <c r="E223" s="72"/>
      <c r="F223" s="72"/>
      <c r="G223" s="72"/>
      <c r="H223" s="123"/>
      <c r="I223" s="72"/>
      <c r="J223" s="72"/>
    </row>
    <row r="224" spans="1:10" s="121" customFormat="1" x14ac:dyDescent="0.3">
      <c r="A224" s="15"/>
      <c r="B224" s="15"/>
      <c r="C224" s="72"/>
      <c r="D224" s="72"/>
      <c r="E224" s="72"/>
      <c r="F224" s="72"/>
      <c r="G224" s="72"/>
      <c r="H224" s="123"/>
      <c r="I224" s="72"/>
      <c r="J224" s="72"/>
    </row>
    <row r="225" spans="1:10" s="121" customFormat="1" x14ac:dyDescent="0.3">
      <c r="A225" s="15"/>
      <c r="B225" s="15"/>
      <c r="C225" s="72"/>
      <c r="D225" s="72"/>
      <c r="E225" s="72"/>
      <c r="F225" s="72"/>
      <c r="G225" s="72"/>
      <c r="H225" s="123"/>
      <c r="I225" s="72"/>
      <c r="J225" s="72"/>
    </row>
    <row r="226" spans="1:10" s="121" customFormat="1" x14ac:dyDescent="0.3">
      <c r="A226" s="15"/>
      <c r="B226" s="15"/>
      <c r="C226" s="72"/>
      <c r="D226" s="72"/>
      <c r="E226" s="72"/>
      <c r="F226" s="72"/>
      <c r="G226" s="72"/>
      <c r="H226" s="123"/>
      <c r="I226" s="72"/>
      <c r="J226" s="72"/>
    </row>
    <row r="227" spans="1:10" s="121" customFormat="1" x14ac:dyDescent="0.3">
      <c r="A227" s="15"/>
      <c r="B227" s="15"/>
      <c r="C227" s="72"/>
      <c r="D227" s="72"/>
      <c r="E227" s="72"/>
      <c r="F227" s="72"/>
      <c r="G227" s="72"/>
      <c r="H227" s="123"/>
      <c r="I227" s="72"/>
      <c r="J227" s="72"/>
    </row>
    <row r="228" spans="1:10" s="121" customFormat="1" x14ac:dyDescent="0.3">
      <c r="A228" s="15"/>
      <c r="B228" s="15"/>
      <c r="C228" s="72"/>
      <c r="D228" s="72"/>
      <c r="E228" s="72"/>
      <c r="F228" s="72"/>
      <c r="G228" s="72"/>
      <c r="H228" s="123"/>
      <c r="I228" s="72"/>
      <c r="J228" s="72"/>
    </row>
    <row r="229" spans="1:10" s="121" customFormat="1" x14ac:dyDescent="0.3">
      <c r="A229" s="15"/>
      <c r="B229" s="15"/>
      <c r="C229" s="72"/>
      <c r="D229" s="72"/>
      <c r="E229" s="72"/>
      <c r="F229" s="72"/>
      <c r="G229" s="72"/>
      <c r="H229" s="123"/>
      <c r="I229" s="72"/>
      <c r="J229" s="72"/>
    </row>
    <row r="230" spans="1:10" s="121" customFormat="1" x14ac:dyDescent="0.3">
      <c r="A230" s="15"/>
      <c r="B230" s="15"/>
      <c r="C230" s="72"/>
      <c r="D230" s="72"/>
      <c r="E230" s="72"/>
      <c r="F230" s="72"/>
      <c r="G230" s="72"/>
      <c r="H230" s="123"/>
      <c r="I230" s="72"/>
      <c r="J230" s="72"/>
    </row>
    <row r="231" spans="1:10" s="121" customFormat="1" x14ac:dyDescent="0.3">
      <c r="A231" s="15"/>
      <c r="B231" s="15"/>
      <c r="C231" s="72"/>
      <c r="D231" s="72"/>
      <c r="E231" s="72"/>
      <c r="F231" s="72"/>
      <c r="G231" s="72"/>
      <c r="H231" s="123"/>
      <c r="I231" s="72"/>
      <c r="J231" s="72"/>
    </row>
    <row r="232" spans="1:10" s="121" customFormat="1" x14ac:dyDescent="0.3">
      <c r="A232" s="15"/>
      <c r="B232" s="15"/>
      <c r="C232" s="72"/>
      <c r="D232" s="72"/>
      <c r="E232" s="72"/>
      <c r="F232" s="72"/>
      <c r="G232" s="72"/>
      <c r="H232" s="123"/>
      <c r="I232" s="72"/>
      <c r="J232" s="72"/>
    </row>
    <row r="233" spans="1:10" s="121" customFormat="1" x14ac:dyDescent="0.3">
      <c r="A233" s="15"/>
      <c r="B233" s="15"/>
      <c r="C233" s="72"/>
      <c r="D233" s="72"/>
      <c r="E233" s="72"/>
      <c r="F233" s="72"/>
      <c r="G233" s="72"/>
      <c r="H233" s="123"/>
      <c r="I233" s="72"/>
      <c r="J233" s="72"/>
    </row>
    <row r="234" spans="1:10" s="121" customFormat="1" x14ac:dyDescent="0.3">
      <c r="A234" s="15"/>
      <c r="B234" s="15"/>
      <c r="C234" s="72"/>
      <c r="D234" s="72"/>
      <c r="E234" s="72"/>
      <c r="F234" s="72"/>
      <c r="G234" s="72"/>
      <c r="H234" s="123"/>
      <c r="I234" s="72"/>
      <c r="J234" s="72"/>
    </row>
    <row r="235" spans="1:10" s="121" customFormat="1" x14ac:dyDescent="0.3">
      <c r="A235" s="15"/>
      <c r="B235" s="15"/>
      <c r="C235" s="72"/>
      <c r="D235" s="72"/>
      <c r="E235" s="72"/>
      <c r="F235" s="72"/>
      <c r="G235" s="72"/>
      <c r="H235" s="123"/>
      <c r="I235" s="72"/>
      <c r="J235" s="72"/>
    </row>
    <row r="236" spans="1:10" s="121" customFormat="1" x14ac:dyDescent="0.3">
      <c r="A236" s="15"/>
      <c r="B236" s="15"/>
      <c r="C236" s="72"/>
      <c r="D236" s="72"/>
      <c r="E236" s="72"/>
      <c r="F236" s="72"/>
      <c r="G236" s="72"/>
      <c r="H236" s="123"/>
      <c r="I236" s="72"/>
      <c r="J236" s="72"/>
    </row>
    <row r="237" spans="1:10" s="121" customFormat="1" x14ac:dyDescent="0.3">
      <c r="A237" s="15"/>
      <c r="B237" s="15"/>
      <c r="C237" s="72"/>
      <c r="D237" s="72"/>
      <c r="E237" s="72"/>
      <c r="F237" s="72"/>
      <c r="G237" s="72"/>
      <c r="H237" s="123"/>
      <c r="I237" s="72"/>
      <c r="J237" s="72"/>
    </row>
    <row r="238" spans="1:10" s="121" customFormat="1" x14ac:dyDescent="0.3">
      <c r="A238" s="15"/>
      <c r="B238" s="15"/>
      <c r="C238" s="72"/>
      <c r="D238" s="72"/>
      <c r="E238" s="72"/>
      <c r="F238" s="72"/>
      <c r="G238" s="72"/>
      <c r="H238" s="123"/>
      <c r="I238" s="72"/>
      <c r="J238" s="72"/>
    </row>
    <row r="239" spans="1:10" s="121" customFormat="1" x14ac:dyDescent="0.3">
      <c r="A239" s="15"/>
      <c r="B239" s="15"/>
      <c r="C239" s="72"/>
      <c r="D239" s="72"/>
      <c r="E239" s="72"/>
      <c r="F239" s="72"/>
      <c r="G239" s="72"/>
      <c r="H239" s="123"/>
      <c r="I239" s="72"/>
      <c r="J239" s="72"/>
    </row>
    <row r="240" spans="1:10" s="121" customFormat="1" x14ac:dyDescent="0.3">
      <c r="A240" s="15"/>
      <c r="B240" s="15"/>
      <c r="C240" s="72"/>
      <c r="D240" s="72"/>
      <c r="E240" s="72"/>
      <c r="F240" s="72"/>
      <c r="G240" s="72"/>
      <c r="H240" s="123"/>
      <c r="I240" s="72"/>
      <c r="J240" s="72"/>
    </row>
    <row r="241" spans="1:10" s="121" customFormat="1" x14ac:dyDescent="0.3">
      <c r="A241" s="15"/>
      <c r="B241" s="15"/>
      <c r="C241" s="72"/>
      <c r="D241" s="72"/>
      <c r="E241" s="72"/>
      <c r="F241" s="72"/>
      <c r="G241" s="72"/>
      <c r="H241" s="123"/>
      <c r="I241" s="72"/>
      <c r="J241" s="72"/>
    </row>
    <row r="242" spans="1:10" s="121" customFormat="1" x14ac:dyDescent="0.3">
      <c r="A242" s="15"/>
      <c r="B242" s="15"/>
      <c r="C242" s="72"/>
      <c r="D242" s="72"/>
      <c r="E242" s="72"/>
      <c r="F242" s="72"/>
      <c r="G242" s="72"/>
      <c r="H242" s="123"/>
      <c r="I242" s="72"/>
      <c r="J242" s="72"/>
    </row>
    <row r="243" spans="1:10" s="121" customFormat="1" x14ac:dyDescent="0.3">
      <c r="A243" s="15"/>
      <c r="B243" s="15"/>
      <c r="C243" s="72"/>
      <c r="D243" s="72"/>
      <c r="E243" s="72"/>
      <c r="F243" s="72"/>
      <c r="G243" s="72"/>
      <c r="H243" s="123"/>
      <c r="I243" s="72"/>
      <c r="J243" s="72"/>
    </row>
    <row r="244" spans="1:10" s="121" customFormat="1" x14ac:dyDescent="0.3">
      <c r="A244" s="15"/>
      <c r="B244" s="15"/>
      <c r="C244" s="72"/>
      <c r="D244" s="72"/>
      <c r="E244" s="72"/>
      <c r="F244" s="72"/>
      <c r="G244" s="72"/>
      <c r="H244" s="123"/>
      <c r="I244" s="72"/>
      <c r="J244" s="72"/>
    </row>
    <row r="245" spans="1:10" s="121" customFormat="1" x14ac:dyDescent="0.3">
      <c r="A245" s="15"/>
      <c r="B245" s="15"/>
      <c r="C245" s="72"/>
      <c r="D245" s="72"/>
      <c r="E245" s="72"/>
      <c r="F245" s="72"/>
      <c r="G245" s="72"/>
      <c r="H245" s="123"/>
      <c r="I245" s="72"/>
      <c r="J245" s="72"/>
    </row>
    <row r="246" spans="1:10" s="121" customFormat="1" x14ac:dyDescent="0.3">
      <c r="A246" s="15"/>
      <c r="B246" s="15"/>
      <c r="C246" s="72"/>
      <c r="D246" s="72"/>
      <c r="E246" s="72"/>
      <c r="F246" s="72"/>
      <c r="G246" s="72"/>
      <c r="H246" s="123"/>
      <c r="I246" s="72"/>
      <c r="J246" s="72"/>
    </row>
    <row r="247" spans="1:10" s="121" customFormat="1" x14ac:dyDescent="0.3">
      <c r="A247" s="15"/>
      <c r="B247" s="15"/>
      <c r="C247" s="72"/>
      <c r="D247" s="72"/>
      <c r="E247" s="72"/>
      <c r="F247" s="72"/>
      <c r="G247" s="72"/>
      <c r="H247" s="123"/>
      <c r="I247" s="72"/>
      <c r="J247" s="72"/>
    </row>
    <row r="248" spans="1:10" s="121" customFormat="1" x14ac:dyDescent="0.3">
      <c r="A248" s="15"/>
      <c r="B248" s="15"/>
      <c r="C248" s="72"/>
      <c r="D248" s="72"/>
      <c r="E248" s="72"/>
      <c r="F248" s="72"/>
      <c r="G248" s="72"/>
      <c r="H248" s="123"/>
      <c r="I248" s="72"/>
      <c r="J248" s="72"/>
    </row>
    <row r="249" spans="1:10" s="121" customFormat="1" x14ac:dyDescent="0.3">
      <c r="A249" s="15"/>
      <c r="B249" s="15"/>
      <c r="C249" s="72"/>
      <c r="D249" s="72"/>
      <c r="E249" s="72"/>
      <c r="F249" s="72"/>
      <c r="G249" s="72"/>
      <c r="H249" s="123"/>
      <c r="I249" s="72"/>
      <c r="J249" s="72"/>
    </row>
    <row r="250" spans="1:10" s="121" customFormat="1" x14ac:dyDescent="0.3">
      <c r="A250" s="15"/>
      <c r="B250" s="15"/>
      <c r="C250" s="72"/>
      <c r="D250" s="72"/>
      <c r="E250" s="72"/>
      <c r="F250" s="72"/>
      <c r="G250" s="72"/>
      <c r="H250" s="123"/>
      <c r="I250" s="72"/>
      <c r="J250" s="72"/>
    </row>
    <row r="251" spans="1:10" s="121" customFormat="1" x14ac:dyDescent="0.3">
      <c r="A251" s="15"/>
      <c r="B251" s="15"/>
      <c r="C251" s="72"/>
      <c r="D251" s="72"/>
      <c r="E251" s="72"/>
      <c r="F251" s="72"/>
      <c r="G251" s="72"/>
      <c r="H251" s="123"/>
      <c r="I251" s="72"/>
      <c r="J251" s="72"/>
    </row>
    <row r="252" spans="1:10" s="121" customFormat="1" x14ac:dyDescent="0.3">
      <c r="A252" s="15"/>
      <c r="B252" s="15"/>
      <c r="C252" s="72"/>
      <c r="D252" s="72"/>
      <c r="E252" s="72"/>
      <c r="F252" s="72"/>
      <c r="G252" s="72"/>
      <c r="H252" s="123"/>
      <c r="I252" s="72"/>
      <c r="J252" s="72"/>
    </row>
    <row r="253" spans="1:10" s="121" customFormat="1" x14ac:dyDescent="0.3">
      <c r="A253" s="15"/>
      <c r="B253" s="15"/>
      <c r="C253" s="72"/>
      <c r="D253" s="72"/>
      <c r="E253" s="72"/>
      <c r="F253" s="72"/>
      <c r="G253" s="72"/>
      <c r="H253" s="123"/>
      <c r="I253" s="72"/>
      <c r="J253" s="72"/>
    </row>
    <row r="254" spans="1:10" s="121" customFormat="1" x14ac:dyDescent="0.3">
      <c r="A254" s="15"/>
      <c r="B254" s="15"/>
      <c r="C254" s="72"/>
      <c r="D254" s="72"/>
      <c r="E254" s="72"/>
      <c r="F254" s="72"/>
      <c r="G254" s="72"/>
      <c r="H254" s="123"/>
      <c r="I254" s="72"/>
      <c r="J254" s="72"/>
    </row>
    <row r="255" spans="1:10" s="121" customFormat="1" x14ac:dyDescent="0.3">
      <c r="A255" s="15"/>
      <c r="B255" s="15"/>
      <c r="C255" s="72"/>
      <c r="D255" s="72"/>
      <c r="E255" s="72"/>
      <c r="F255" s="72"/>
      <c r="G255" s="72"/>
      <c r="H255" s="123"/>
      <c r="I255" s="72"/>
      <c r="J255" s="72"/>
    </row>
    <row r="256" spans="1:10" s="121" customFormat="1" x14ac:dyDescent="0.3">
      <c r="A256" s="15"/>
      <c r="B256" s="15"/>
      <c r="C256" s="72"/>
      <c r="D256" s="72"/>
      <c r="E256" s="72"/>
      <c r="F256" s="72"/>
      <c r="G256" s="72"/>
      <c r="H256" s="123"/>
      <c r="I256" s="72"/>
      <c r="J256" s="72"/>
    </row>
    <row r="257" spans="1:10" s="121" customFormat="1" x14ac:dyDescent="0.3">
      <c r="A257" s="15"/>
      <c r="B257" s="15"/>
      <c r="C257" s="72"/>
      <c r="D257" s="72"/>
      <c r="E257" s="72"/>
      <c r="F257" s="72"/>
      <c r="G257" s="72"/>
      <c r="H257" s="123"/>
      <c r="I257" s="72"/>
      <c r="J257" s="72"/>
    </row>
    <row r="258" spans="1:10" s="121" customFormat="1" x14ac:dyDescent="0.3">
      <c r="A258" s="15"/>
      <c r="B258" s="15"/>
      <c r="C258" s="72"/>
      <c r="D258" s="72"/>
      <c r="E258" s="72"/>
      <c r="F258" s="72"/>
      <c r="G258" s="72"/>
      <c r="H258" s="123"/>
      <c r="I258" s="72"/>
      <c r="J258" s="72"/>
    </row>
    <row r="259" spans="1:10" s="121" customFormat="1" x14ac:dyDescent="0.3">
      <c r="A259" s="15"/>
      <c r="B259" s="15"/>
      <c r="C259" s="72"/>
      <c r="D259" s="72"/>
      <c r="E259" s="72"/>
      <c r="F259" s="72"/>
      <c r="G259" s="72"/>
      <c r="H259" s="123"/>
      <c r="I259" s="72"/>
      <c r="J259" s="72"/>
    </row>
    <row r="260" spans="1:10" s="121" customFormat="1" x14ac:dyDescent="0.3">
      <c r="A260" s="15"/>
      <c r="B260" s="15"/>
      <c r="C260" s="72"/>
      <c r="D260" s="72"/>
      <c r="E260" s="72"/>
      <c r="F260" s="72"/>
      <c r="G260" s="72"/>
      <c r="H260" s="123"/>
      <c r="I260" s="72"/>
      <c r="J260" s="72"/>
    </row>
    <row r="261" spans="1:10" s="121" customFormat="1" x14ac:dyDescent="0.3">
      <c r="A261" s="15"/>
      <c r="B261" s="15"/>
      <c r="C261" s="72"/>
      <c r="D261" s="72"/>
      <c r="E261" s="72"/>
      <c r="F261" s="72"/>
      <c r="G261" s="72"/>
      <c r="H261" s="123"/>
      <c r="I261" s="72"/>
      <c r="J261" s="72"/>
    </row>
    <row r="262" spans="1:10" s="121" customFormat="1" x14ac:dyDescent="0.3">
      <c r="A262" s="15"/>
      <c r="B262" s="15"/>
      <c r="C262" s="72"/>
      <c r="D262" s="72"/>
      <c r="E262" s="72"/>
      <c r="F262" s="72"/>
      <c r="G262" s="72"/>
      <c r="H262" s="123"/>
      <c r="I262" s="72"/>
      <c r="J262" s="72"/>
    </row>
    <row r="263" spans="1:10" s="121" customFormat="1" x14ac:dyDescent="0.3">
      <c r="A263" s="15"/>
      <c r="B263" s="15"/>
      <c r="C263" s="72"/>
      <c r="D263" s="72"/>
      <c r="E263" s="72"/>
      <c r="F263" s="72"/>
      <c r="G263" s="72"/>
      <c r="H263" s="123"/>
      <c r="I263" s="72"/>
      <c r="J263" s="72"/>
    </row>
    <row r="264" spans="1:10" s="121" customFormat="1" x14ac:dyDescent="0.3">
      <c r="A264" s="15"/>
      <c r="B264" s="15"/>
      <c r="C264" s="72"/>
      <c r="D264" s="72"/>
      <c r="E264" s="72"/>
      <c r="F264" s="72"/>
      <c r="G264" s="72"/>
      <c r="H264" s="123"/>
      <c r="I264" s="72"/>
      <c r="J264" s="72"/>
    </row>
    <row r="265" spans="1:10" s="121" customFormat="1" x14ac:dyDescent="0.3">
      <c r="A265" s="15"/>
      <c r="B265" s="15"/>
      <c r="C265" s="72"/>
      <c r="D265" s="72"/>
      <c r="E265" s="72"/>
      <c r="F265" s="72"/>
      <c r="G265" s="72"/>
      <c r="H265" s="123"/>
      <c r="I265" s="72"/>
      <c r="J265" s="72"/>
    </row>
    <row r="266" spans="1:10" s="121" customFormat="1" x14ac:dyDescent="0.3">
      <c r="A266" s="15"/>
      <c r="B266" s="15"/>
      <c r="C266" s="72"/>
      <c r="D266" s="72"/>
      <c r="E266" s="72"/>
      <c r="F266" s="72"/>
      <c r="G266" s="72"/>
      <c r="H266" s="123"/>
      <c r="I266" s="72"/>
      <c r="J266" s="72"/>
    </row>
    <row r="267" spans="1:10" s="121" customFormat="1" x14ac:dyDescent="0.3">
      <c r="A267" s="15"/>
      <c r="B267" s="15"/>
      <c r="C267" s="72"/>
      <c r="D267" s="72"/>
      <c r="E267" s="72"/>
      <c r="F267" s="72"/>
      <c r="G267" s="72"/>
      <c r="H267" s="123"/>
      <c r="I267" s="72"/>
      <c r="J267" s="72"/>
    </row>
    <row r="268" spans="1:10" s="121" customFormat="1" x14ac:dyDescent="0.3">
      <c r="A268" s="15"/>
      <c r="B268" s="15"/>
      <c r="C268" s="72"/>
      <c r="D268" s="72"/>
      <c r="E268" s="72"/>
      <c r="F268" s="72"/>
      <c r="G268" s="72"/>
      <c r="H268" s="123"/>
      <c r="I268" s="72"/>
      <c r="J268" s="72"/>
    </row>
    <row r="269" spans="1:10" s="121" customFormat="1" x14ac:dyDescent="0.3">
      <c r="A269" s="15"/>
      <c r="B269" s="15"/>
      <c r="C269" s="72"/>
      <c r="D269" s="72"/>
      <c r="E269" s="72"/>
      <c r="F269" s="72"/>
      <c r="G269" s="72"/>
      <c r="H269" s="123"/>
      <c r="I269" s="72"/>
      <c r="J269" s="72"/>
    </row>
    <row r="270" spans="1:10" s="121" customFormat="1" x14ac:dyDescent="0.3">
      <c r="A270" s="15"/>
      <c r="B270" s="15"/>
      <c r="C270" s="72"/>
      <c r="D270" s="72"/>
      <c r="E270" s="72"/>
      <c r="F270" s="72"/>
      <c r="G270" s="72"/>
      <c r="H270" s="123"/>
      <c r="I270" s="72"/>
      <c r="J270" s="72"/>
    </row>
    <row r="271" spans="1:10" s="121" customFormat="1" x14ac:dyDescent="0.3">
      <c r="A271" s="15"/>
      <c r="B271" s="15"/>
      <c r="C271" s="72"/>
      <c r="D271" s="72"/>
      <c r="E271" s="72"/>
      <c r="F271" s="72"/>
      <c r="G271" s="72"/>
      <c r="H271" s="123"/>
      <c r="I271" s="72"/>
      <c r="J271" s="72"/>
    </row>
    <row r="272" spans="1:10" s="121" customFormat="1" x14ac:dyDescent="0.3">
      <c r="A272" s="15"/>
      <c r="B272" s="15"/>
      <c r="C272" s="72"/>
      <c r="D272" s="72"/>
      <c r="E272" s="72"/>
      <c r="F272" s="72"/>
      <c r="G272" s="72"/>
      <c r="H272" s="123"/>
      <c r="I272" s="72"/>
      <c r="J272" s="72"/>
    </row>
    <row r="273" spans="1:10" s="121" customFormat="1" x14ac:dyDescent="0.3">
      <c r="A273" s="15"/>
      <c r="B273" s="15"/>
      <c r="C273" s="72"/>
      <c r="D273" s="72"/>
      <c r="E273" s="72"/>
      <c r="F273" s="72"/>
      <c r="G273" s="72"/>
      <c r="H273" s="123"/>
      <c r="I273" s="72"/>
      <c r="J273" s="72"/>
    </row>
    <row r="274" spans="1:10" s="121" customFormat="1" x14ac:dyDescent="0.3">
      <c r="A274" s="15"/>
      <c r="B274" s="15"/>
      <c r="C274" s="72"/>
      <c r="D274" s="72"/>
      <c r="E274" s="72"/>
      <c r="F274" s="72"/>
      <c r="G274" s="72"/>
      <c r="H274" s="123"/>
      <c r="I274" s="72"/>
      <c r="J274" s="72"/>
    </row>
    <row r="275" spans="1:10" s="121" customFormat="1" x14ac:dyDescent="0.3">
      <c r="A275" s="15"/>
      <c r="B275" s="15"/>
      <c r="C275" s="72"/>
      <c r="D275" s="72"/>
      <c r="E275" s="72"/>
      <c r="F275" s="72"/>
      <c r="G275" s="72"/>
      <c r="H275" s="123"/>
      <c r="I275" s="72"/>
      <c r="J275" s="72"/>
    </row>
    <row r="276" spans="1:10" s="121" customFormat="1" x14ac:dyDescent="0.3">
      <c r="A276" s="15"/>
      <c r="B276" s="15"/>
      <c r="C276" s="72"/>
      <c r="D276" s="72"/>
      <c r="E276" s="72"/>
      <c r="F276" s="72"/>
      <c r="G276" s="72"/>
      <c r="H276" s="123"/>
      <c r="I276" s="72"/>
      <c r="J276" s="72"/>
    </row>
    <row r="277" spans="1:10" s="121" customFormat="1" x14ac:dyDescent="0.3">
      <c r="A277" s="15"/>
      <c r="B277" s="15"/>
      <c r="C277" s="72"/>
      <c r="D277" s="72"/>
      <c r="E277" s="72"/>
      <c r="F277" s="72"/>
      <c r="G277" s="72"/>
      <c r="H277" s="123"/>
      <c r="I277" s="72"/>
      <c r="J277" s="72"/>
    </row>
    <row r="278" spans="1:10" s="121" customFormat="1" x14ac:dyDescent="0.3">
      <c r="A278" s="15"/>
      <c r="B278" s="15"/>
      <c r="C278" s="72"/>
      <c r="D278" s="72"/>
      <c r="E278" s="72"/>
      <c r="F278" s="72"/>
      <c r="G278" s="72"/>
      <c r="H278" s="123"/>
      <c r="I278" s="72"/>
      <c r="J278" s="72"/>
    </row>
    <row r="279" spans="1:10" s="121" customFormat="1" x14ac:dyDescent="0.3">
      <c r="A279" s="15"/>
      <c r="B279" s="15"/>
      <c r="C279" s="72"/>
      <c r="D279" s="72"/>
      <c r="E279" s="72"/>
      <c r="F279" s="72"/>
      <c r="G279" s="72"/>
      <c r="H279" s="123"/>
      <c r="I279" s="72"/>
      <c r="J279" s="72"/>
    </row>
    <row r="280" spans="1:10" s="121" customFormat="1" x14ac:dyDescent="0.3">
      <c r="A280" s="15"/>
      <c r="B280" s="15"/>
      <c r="C280" s="72"/>
      <c r="D280" s="72"/>
      <c r="E280" s="72"/>
      <c r="F280" s="72"/>
      <c r="G280" s="72"/>
      <c r="H280" s="123"/>
      <c r="I280" s="72"/>
      <c r="J280" s="72"/>
    </row>
    <row r="281" spans="1:10" s="121" customFormat="1" x14ac:dyDescent="0.3">
      <c r="A281" s="15"/>
      <c r="B281" s="15"/>
      <c r="C281" s="72"/>
      <c r="D281" s="72"/>
      <c r="E281" s="72"/>
      <c r="F281" s="72"/>
      <c r="G281" s="72"/>
      <c r="H281" s="123"/>
      <c r="I281" s="72"/>
      <c r="J281" s="72"/>
    </row>
  </sheetData>
  <autoFilter ref="J8:J44" xr:uid="{00000000-0009-0000-0000-000009000000}"/>
  <mergeCells count="1">
    <mergeCell ref="G6:H6"/>
  </mergeCells>
  <phoneticPr fontId="0" type="noConversion"/>
  <conditionalFormatting sqref="H9">
    <cfRule type="expression" dxfId="19" priority="11">
      <formula>ABS($H9)&gt;#REF!</formula>
    </cfRule>
  </conditionalFormatting>
  <conditionalFormatting sqref="H10">
    <cfRule type="expression" dxfId="18" priority="10">
      <formula>ABS($H10)&gt;#REF!</formula>
    </cfRule>
  </conditionalFormatting>
  <conditionalFormatting sqref="H12">
    <cfRule type="expression" dxfId="17" priority="9">
      <formula>ABS($H12)&gt;#REF!</formula>
    </cfRule>
  </conditionalFormatting>
  <conditionalFormatting sqref="H16:H25">
    <cfRule type="expression" dxfId="16" priority="8">
      <formula>ABS($H16)&gt;#REF!</formula>
    </cfRule>
  </conditionalFormatting>
  <conditionalFormatting sqref="H27">
    <cfRule type="expression" dxfId="15" priority="7">
      <formula>ABS($H27)&gt;#REF!</formula>
    </cfRule>
  </conditionalFormatting>
  <conditionalFormatting sqref="H29">
    <cfRule type="expression" dxfId="14" priority="6">
      <formula>ABS($H29)&gt;#REF!</formula>
    </cfRule>
  </conditionalFormatting>
  <conditionalFormatting sqref="H31">
    <cfRule type="expression" dxfId="13" priority="5">
      <formula>ABS($H31)&gt;#REF!</formula>
    </cfRule>
  </conditionalFormatting>
  <conditionalFormatting sqref="H33:H38">
    <cfRule type="expression" dxfId="12" priority="4">
      <formula>ABS($H33)&gt;#REF!</formula>
    </cfRule>
  </conditionalFormatting>
  <conditionalFormatting sqref="H40">
    <cfRule type="expression" dxfId="11" priority="3">
      <formula>ABS($H40)&gt;#REF!</formula>
    </cfRule>
  </conditionalFormatting>
  <conditionalFormatting sqref="H42">
    <cfRule type="expression" dxfId="10" priority="2">
      <formula>ABS($H42)&gt;#REF!</formula>
    </cfRule>
  </conditionalFormatting>
  <conditionalFormatting sqref="H44">
    <cfRule type="expression" dxfId="9" priority="1">
      <formula>ABS($H44)&gt;#REF!</formula>
    </cfRule>
  </conditionalFormatting>
  <pageMargins left="0.19685039370078741" right="0.19685039370078741" top="0.36" bottom="0.19685039370078741" header="0" footer="0"/>
  <pageSetup paperSize="9" scale="7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3:AV320"/>
  <sheetViews>
    <sheetView showGridLines="0" topLeftCell="C11" zoomScale="80" zoomScaleNormal="80" workbookViewId="0">
      <selection activeCell="K28" sqref="K28"/>
    </sheetView>
  </sheetViews>
  <sheetFormatPr defaultColWidth="9.08984375" defaultRowHeight="14" x14ac:dyDescent="0.3"/>
  <cols>
    <col min="1" max="1" width="3.36328125" style="15" hidden="1" customWidth="1"/>
    <col min="2" max="2" width="57.54296875" style="15" hidden="1" customWidth="1"/>
    <col min="3" max="3" width="4.54296875" style="64" customWidth="1"/>
    <col min="4" max="4" width="60.54296875" style="64" bestFit="1" customWidth="1"/>
    <col min="5" max="5" width="11.08984375" style="64" customWidth="1"/>
    <col min="6" max="9" width="12.54296875" style="64" customWidth="1"/>
    <col min="10" max="10" width="5.54296875" style="64" customWidth="1"/>
    <col min="11" max="48" width="9.08984375" style="121"/>
    <col min="49" max="16384" width="9.08984375" style="15"/>
  </cols>
  <sheetData>
    <row r="3" spans="1:10" ht="17.5" x14ac:dyDescent="0.35">
      <c r="A3" s="3"/>
      <c r="B3" s="17"/>
      <c r="C3" s="86"/>
      <c r="D3" s="86"/>
      <c r="E3" s="70"/>
      <c r="F3" s="71"/>
      <c r="G3" s="89"/>
      <c r="H3" s="89"/>
      <c r="I3" s="72"/>
      <c r="J3" s="72"/>
    </row>
    <row r="4" spans="1:10" ht="17.5" x14ac:dyDescent="0.35">
      <c r="A4" s="3"/>
      <c r="B4" s="17"/>
      <c r="C4" s="503" t="s">
        <v>177</v>
      </c>
      <c r="D4" s="86"/>
      <c r="E4" s="70"/>
      <c r="F4" s="71"/>
      <c r="G4" s="89"/>
      <c r="H4" s="89"/>
      <c r="I4" s="72"/>
      <c r="J4" s="72"/>
    </row>
    <row r="5" spans="1:10" ht="18" thickBot="1" x14ac:dyDescent="0.4">
      <c r="A5" s="3"/>
      <c r="B5" s="5"/>
      <c r="C5" s="116"/>
      <c r="D5" s="116"/>
      <c r="E5" s="91"/>
      <c r="F5" s="92"/>
      <c r="G5" s="90"/>
      <c r="H5" s="90"/>
      <c r="I5" s="98"/>
      <c r="J5" s="93"/>
    </row>
    <row r="6" spans="1:10" ht="14.5" thickTop="1" x14ac:dyDescent="0.3">
      <c r="A6" s="3"/>
      <c r="B6" s="3"/>
      <c r="C6" s="54"/>
      <c r="D6" s="54"/>
      <c r="E6" s="333">
        <v>2024</v>
      </c>
      <c r="F6" s="338">
        <f>E6-1</f>
        <v>2023</v>
      </c>
      <c r="G6" s="510" t="s">
        <v>275</v>
      </c>
      <c r="H6" s="511"/>
      <c r="I6" s="333">
        <f>F6-1</f>
        <v>2022</v>
      </c>
      <c r="J6" s="339"/>
    </row>
    <row r="7" spans="1:10" x14ac:dyDescent="0.3">
      <c r="A7" s="3"/>
      <c r="B7" s="3"/>
      <c r="C7" s="59"/>
      <c r="D7" s="54"/>
      <c r="E7" s="248"/>
      <c r="F7" s="247"/>
      <c r="G7" s="334" t="s">
        <v>276</v>
      </c>
      <c r="H7" s="335" t="s">
        <v>63</v>
      </c>
      <c r="I7" s="248"/>
      <c r="J7" s="340"/>
    </row>
    <row r="8" spans="1:10" x14ac:dyDescent="0.3">
      <c r="A8" s="3"/>
      <c r="B8" s="3"/>
      <c r="C8" s="54"/>
      <c r="D8" s="54"/>
      <c r="E8" s="263"/>
      <c r="F8" s="264"/>
      <c r="G8" s="263"/>
      <c r="H8" s="266"/>
      <c r="I8" s="263" t="s">
        <v>13</v>
      </c>
      <c r="J8" s="341"/>
    </row>
    <row r="9" spans="1:10" ht="15" x14ac:dyDescent="0.3">
      <c r="A9" s="7" t="s">
        <v>179</v>
      </c>
      <c r="B9" s="7"/>
      <c r="C9" s="59" t="s">
        <v>48</v>
      </c>
      <c r="D9" s="54"/>
      <c r="E9" s="267">
        <v>0</v>
      </c>
      <c r="F9" s="285">
        <v>0</v>
      </c>
      <c r="G9" s="287" t="str">
        <f>IFERROR(E9/F9,"")</f>
        <v/>
      </c>
      <c r="H9" s="357">
        <f>E9-F9</f>
        <v>0</v>
      </c>
      <c r="I9" s="291">
        <v>0</v>
      </c>
      <c r="J9" s="342">
        <f>IF(SUM(E9:I9)&gt;0,"peida",0)</f>
        <v>0</v>
      </c>
    </row>
    <row r="10" spans="1:10" ht="15" x14ac:dyDescent="0.3">
      <c r="A10" s="7" t="s">
        <v>39</v>
      </c>
      <c r="B10" s="7"/>
      <c r="C10" s="73" t="s">
        <v>252</v>
      </c>
      <c r="D10" s="54"/>
      <c r="E10" s="355">
        <v>0</v>
      </c>
      <c r="F10" s="343">
        <v>0</v>
      </c>
      <c r="G10" s="273" t="str">
        <f>IFERROR(E10/F10,"")</f>
        <v/>
      </c>
      <c r="H10" s="344">
        <f>E10-F10</f>
        <v>0</v>
      </c>
      <c r="I10" s="268">
        <v>0</v>
      </c>
      <c r="J10" s="345">
        <f>IF(SUM(E10:I10)&gt;0,"peida",0)</f>
        <v>0</v>
      </c>
    </row>
    <row r="11" spans="1:10" x14ac:dyDescent="0.3">
      <c r="A11" s="3"/>
      <c r="B11" s="3"/>
      <c r="C11" s="54"/>
      <c r="D11" s="54"/>
      <c r="E11" s="326"/>
      <c r="F11" s="327"/>
      <c r="G11" s="328"/>
      <c r="H11" s="351"/>
      <c r="I11" s="326"/>
      <c r="J11" s="352">
        <f>IF(SUM(E12:I12)&gt;0,"peida",0)</f>
        <v>0</v>
      </c>
    </row>
    <row r="12" spans="1:10" ht="15" x14ac:dyDescent="0.3">
      <c r="A12" s="10" t="s">
        <v>40</v>
      </c>
      <c r="B12" s="10"/>
      <c r="C12" s="336" t="s">
        <v>143</v>
      </c>
      <c r="D12" s="252"/>
      <c r="E12" s="358">
        <f>E9-E10</f>
        <v>0</v>
      </c>
      <c r="F12" s="331">
        <f>F9-F10</f>
        <v>0</v>
      </c>
      <c r="G12" s="320" t="str">
        <f>IFERROR(E12/F12,"")</f>
        <v/>
      </c>
      <c r="H12" s="113">
        <f>E12-F12</f>
        <v>0</v>
      </c>
      <c r="I12" s="332">
        <f>I9-I10</f>
        <v>0</v>
      </c>
      <c r="J12" s="346">
        <f>IF(ABS(SUM(E12:I12))&gt;0,"peida",0)</f>
        <v>0</v>
      </c>
    </row>
    <row r="13" spans="1:10" x14ac:dyDescent="0.3">
      <c r="A13" s="3"/>
      <c r="B13" s="3"/>
      <c r="C13" s="54"/>
      <c r="D13" s="54"/>
      <c r="E13" s="101"/>
      <c r="F13" s="55"/>
      <c r="G13" s="104"/>
      <c r="H13" s="108"/>
      <c r="I13" s="101"/>
      <c r="J13" s="342" t="s">
        <v>234</v>
      </c>
    </row>
    <row r="14" spans="1:10" ht="15" x14ac:dyDescent="0.3">
      <c r="A14" s="7" t="s">
        <v>41</v>
      </c>
      <c r="B14" s="7"/>
      <c r="C14" s="73" t="s">
        <v>266</v>
      </c>
      <c r="D14" s="54"/>
      <c r="E14" s="307">
        <v>0</v>
      </c>
      <c r="F14" s="284">
        <v>0</v>
      </c>
      <c r="G14" s="289" t="str">
        <f t="shared" ref="G14:G17" si="0">IFERROR(E14/F14,"")</f>
        <v/>
      </c>
      <c r="H14" s="357">
        <f t="shared" ref="H14:H17" si="1">E14-F14</f>
        <v>0</v>
      </c>
      <c r="I14" s="291">
        <v>0</v>
      </c>
      <c r="J14" s="342">
        <f>IF(SUM(E14:I14)&gt;0,"peida",0)</f>
        <v>0</v>
      </c>
    </row>
    <row r="15" spans="1:10" ht="15" x14ac:dyDescent="0.3">
      <c r="A15" s="7" t="s">
        <v>42</v>
      </c>
      <c r="B15" s="7"/>
      <c r="C15" s="73" t="s">
        <v>267</v>
      </c>
      <c r="D15" s="54"/>
      <c r="E15" s="308">
        <v>0</v>
      </c>
      <c r="F15" s="298">
        <v>0</v>
      </c>
      <c r="G15" s="314" t="str">
        <f t="shared" si="0"/>
        <v/>
      </c>
      <c r="H15" s="356">
        <f t="shared" si="1"/>
        <v>0</v>
      </c>
      <c r="I15" s="294">
        <v>0</v>
      </c>
      <c r="J15" s="346">
        <f>IF(SUM(E15:I15)&gt;0,"peida",0)</f>
        <v>0</v>
      </c>
    </row>
    <row r="16" spans="1:10" ht="15" x14ac:dyDescent="0.3">
      <c r="A16" s="7" t="s">
        <v>43</v>
      </c>
      <c r="B16" s="7"/>
      <c r="C16" s="59" t="s">
        <v>9</v>
      </c>
      <c r="D16" s="54"/>
      <c r="E16" s="308">
        <v>0</v>
      </c>
      <c r="F16" s="298">
        <v>0</v>
      </c>
      <c r="G16" s="314" t="str">
        <f t="shared" si="0"/>
        <v/>
      </c>
      <c r="H16" s="356">
        <f t="shared" si="1"/>
        <v>0</v>
      </c>
      <c r="I16" s="294">
        <v>0</v>
      </c>
      <c r="J16" s="346">
        <f>IF(SUM(E16:I16)&gt;0,"peida",0)</f>
        <v>0</v>
      </c>
    </row>
    <row r="17" spans="1:10" ht="15.5" x14ac:dyDescent="0.35">
      <c r="A17" s="9" t="s">
        <v>190</v>
      </c>
      <c r="B17" s="8"/>
      <c r="C17" s="59" t="s">
        <v>11</v>
      </c>
      <c r="D17" s="54"/>
      <c r="E17" s="313">
        <v>0</v>
      </c>
      <c r="F17" s="343">
        <v>0</v>
      </c>
      <c r="G17" s="290" t="str">
        <f t="shared" si="0"/>
        <v/>
      </c>
      <c r="H17" s="344">
        <f t="shared" si="1"/>
        <v>0</v>
      </c>
      <c r="I17" s="268">
        <v>0</v>
      </c>
      <c r="J17" s="347">
        <f>IF(SUM(E17:I17)&gt;0,"peida",0)</f>
        <v>0</v>
      </c>
    </row>
    <row r="18" spans="1:10" ht="15.5" x14ac:dyDescent="0.35">
      <c r="A18" s="9"/>
      <c r="B18" s="8"/>
      <c r="C18" s="59"/>
      <c r="D18" s="54"/>
      <c r="E18" s="102"/>
      <c r="F18" s="60"/>
      <c r="G18" s="348"/>
      <c r="H18" s="349"/>
      <c r="I18" s="60"/>
      <c r="J18" s="353"/>
    </row>
    <row r="19" spans="1:10" ht="15" x14ac:dyDescent="0.3">
      <c r="A19" s="11" t="s">
        <v>44</v>
      </c>
      <c r="B19" s="11"/>
      <c r="C19" s="336" t="s">
        <v>140</v>
      </c>
      <c r="D19" s="337"/>
      <c r="E19" s="358">
        <f>E12-E14-E15+E16-E17</f>
        <v>0</v>
      </c>
      <c r="F19" s="331">
        <f>F12-F14-F15+F16-F17</f>
        <v>0</v>
      </c>
      <c r="G19" s="320" t="str">
        <f>IFERROR(E19/F19,"")</f>
        <v/>
      </c>
      <c r="H19" s="113">
        <f>E19-F19</f>
        <v>0</v>
      </c>
      <c r="I19" s="332">
        <f>I12-I14-I15+I16-I17</f>
        <v>0</v>
      </c>
      <c r="J19" s="350">
        <f>IF(ABS(SUM(E19:I19))&gt;0,"peida",0)</f>
        <v>0</v>
      </c>
    </row>
    <row r="20" spans="1:10" x14ac:dyDescent="0.3">
      <c r="A20" s="3"/>
      <c r="B20" s="3"/>
      <c r="C20" s="54"/>
      <c r="D20" s="54"/>
      <c r="E20" s="101"/>
      <c r="F20" s="55"/>
      <c r="G20" s="104"/>
      <c r="H20" s="108"/>
      <c r="I20" s="101"/>
      <c r="J20" s="354">
        <f>IF(SUM(E19:I19)&gt;0,"peida",0)</f>
        <v>0</v>
      </c>
    </row>
    <row r="21" spans="1:10" ht="15" x14ac:dyDescent="0.3">
      <c r="A21" s="6" t="s">
        <v>193</v>
      </c>
      <c r="B21" s="6"/>
      <c r="C21" s="254" t="s">
        <v>122</v>
      </c>
      <c r="D21" s="255"/>
      <c r="E21" s="322">
        <f>SUM(E23:E28)</f>
        <v>0</v>
      </c>
      <c r="F21" s="278">
        <f>SUM(F23:F28)</f>
        <v>0</v>
      </c>
      <c r="G21" s="320" t="str">
        <f>IFERROR(E21/F21,"")</f>
        <v/>
      </c>
      <c r="H21" s="113">
        <f>E21-F21</f>
        <v>0</v>
      </c>
      <c r="I21" s="277">
        <f>SUM(I23:I28)</f>
        <v>0</v>
      </c>
      <c r="J21" s="276">
        <f>IF(ABS(SUM(E21:I21))&gt;0,"peida",0)</f>
        <v>0</v>
      </c>
    </row>
    <row r="22" spans="1:10" x14ac:dyDescent="0.3">
      <c r="A22" s="3"/>
      <c r="B22" s="3"/>
      <c r="C22" s="54"/>
      <c r="D22" s="58"/>
      <c r="E22" s="103"/>
      <c r="F22" s="63"/>
      <c r="G22" s="104"/>
      <c r="H22" s="111"/>
      <c r="I22" s="103"/>
      <c r="J22" s="272" t="s">
        <v>234</v>
      </c>
    </row>
    <row r="23" spans="1:10" ht="15.5" x14ac:dyDescent="0.35">
      <c r="A23" s="8"/>
      <c r="B23" s="8" t="s">
        <v>194</v>
      </c>
      <c r="C23" s="59"/>
      <c r="D23" s="54" t="s">
        <v>51</v>
      </c>
      <c r="E23" s="315">
        <v>0</v>
      </c>
      <c r="F23" s="306">
        <v>0</v>
      </c>
      <c r="G23" s="289" t="str">
        <f t="shared" ref="G23:G28" si="2">IFERROR(E23/F23,"")</f>
        <v/>
      </c>
      <c r="H23" s="357">
        <f t="shared" ref="H23:H28" si="3">E23-F23</f>
        <v>0</v>
      </c>
      <c r="I23" s="303">
        <v>0</v>
      </c>
      <c r="J23" s="270">
        <f t="shared" ref="J23:J28" si="4">IF(ABS(SUM(E23:I23))&gt;0,"peida",0)</f>
        <v>0</v>
      </c>
    </row>
    <row r="24" spans="1:10" ht="15.5" x14ac:dyDescent="0.35">
      <c r="A24" s="8"/>
      <c r="B24" s="8" t="s">
        <v>195</v>
      </c>
      <c r="C24" s="59"/>
      <c r="D24" s="54" t="s">
        <v>52</v>
      </c>
      <c r="E24" s="316">
        <v>0</v>
      </c>
      <c r="F24" s="305">
        <v>0</v>
      </c>
      <c r="G24" s="314" t="str">
        <f t="shared" si="2"/>
        <v/>
      </c>
      <c r="H24" s="356">
        <f t="shared" si="3"/>
        <v>0</v>
      </c>
      <c r="I24" s="304">
        <v>0</v>
      </c>
      <c r="J24" s="272">
        <f t="shared" si="4"/>
        <v>0</v>
      </c>
    </row>
    <row r="25" spans="1:10" ht="15.5" x14ac:dyDescent="0.35">
      <c r="A25" s="8"/>
      <c r="B25" s="8" t="s">
        <v>196</v>
      </c>
      <c r="C25" s="59"/>
      <c r="D25" s="54" t="s">
        <v>53</v>
      </c>
      <c r="E25" s="316">
        <v>0</v>
      </c>
      <c r="F25" s="305">
        <v>0</v>
      </c>
      <c r="G25" s="314" t="str">
        <f t="shared" si="2"/>
        <v/>
      </c>
      <c r="H25" s="356">
        <f t="shared" si="3"/>
        <v>0</v>
      </c>
      <c r="I25" s="304">
        <v>0</v>
      </c>
      <c r="J25" s="272">
        <f t="shared" si="4"/>
        <v>0</v>
      </c>
    </row>
    <row r="26" spans="1:10" ht="15.5" x14ac:dyDescent="0.35">
      <c r="A26" s="8"/>
      <c r="B26" s="8"/>
      <c r="C26" s="59"/>
      <c r="D26" s="54" t="s">
        <v>141</v>
      </c>
      <c r="E26" s="316">
        <v>0</v>
      </c>
      <c r="F26" s="305">
        <v>0</v>
      </c>
      <c r="G26" s="314" t="str">
        <f t="shared" si="2"/>
        <v/>
      </c>
      <c r="H26" s="356">
        <f t="shared" si="3"/>
        <v>0</v>
      </c>
      <c r="I26" s="304">
        <v>0</v>
      </c>
      <c r="J26" s="272">
        <f t="shared" si="4"/>
        <v>0</v>
      </c>
    </row>
    <row r="27" spans="1:10" ht="15.5" x14ac:dyDescent="0.35">
      <c r="A27" s="8"/>
      <c r="B27" s="8" t="s">
        <v>197</v>
      </c>
      <c r="C27" s="59"/>
      <c r="D27" s="54" t="s">
        <v>54</v>
      </c>
      <c r="E27" s="316">
        <v>0</v>
      </c>
      <c r="F27" s="305">
        <v>0</v>
      </c>
      <c r="G27" s="314" t="str">
        <f t="shared" si="2"/>
        <v/>
      </c>
      <c r="H27" s="356">
        <f t="shared" si="3"/>
        <v>0</v>
      </c>
      <c r="I27" s="304">
        <v>0</v>
      </c>
      <c r="J27" s="272">
        <f t="shared" si="4"/>
        <v>0</v>
      </c>
    </row>
    <row r="28" spans="1:10" ht="15.5" x14ac:dyDescent="0.35">
      <c r="A28" s="8"/>
      <c r="B28" s="8" t="s">
        <v>198</v>
      </c>
      <c r="C28" s="59"/>
      <c r="D28" s="54" t="s">
        <v>55</v>
      </c>
      <c r="E28" s="317">
        <v>0</v>
      </c>
      <c r="F28" s="280">
        <v>0</v>
      </c>
      <c r="G28" s="290" t="str">
        <f t="shared" si="2"/>
        <v/>
      </c>
      <c r="H28" s="344">
        <f t="shared" si="3"/>
        <v>0</v>
      </c>
      <c r="I28" s="279">
        <v>0</v>
      </c>
      <c r="J28" s="271">
        <f t="shared" si="4"/>
        <v>0</v>
      </c>
    </row>
    <row r="29" spans="1:10" x14ac:dyDescent="0.3">
      <c r="A29" s="3"/>
      <c r="B29" s="3"/>
      <c r="C29" s="54"/>
      <c r="D29" s="61"/>
      <c r="E29" s="101"/>
      <c r="F29" s="55"/>
      <c r="G29" s="104"/>
      <c r="H29" s="108"/>
      <c r="I29" s="101"/>
      <c r="J29" s="347">
        <f>IF(SUM(E21:I21)&gt;0,"peida",0)</f>
        <v>0</v>
      </c>
    </row>
    <row r="30" spans="1:10" ht="15" x14ac:dyDescent="0.3">
      <c r="A30" s="14" t="s">
        <v>123</v>
      </c>
      <c r="B30" s="14" t="s">
        <v>123</v>
      </c>
      <c r="C30" s="256" t="s">
        <v>123</v>
      </c>
      <c r="D30" s="252"/>
      <c r="E30" s="358">
        <f>E19+E21</f>
        <v>0</v>
      </c>
      <c r="F30" s="331">
        <f>F19+F21</f>
        <v>0</v>
      </c>
      <c r="G30" s="320" t="str">
        <f>IFERROR(E30/F30,"")</f>
        <v/>
      </c>
      <c r="H30" s="113">
        <f>E30-F30</f>
        <v>0</v>
      </c>
      <c r="I30" s="332">
        <f>I19+I21</f>
        <v>0</v>
      </c>
      <c r="J30" s="350">
        <f>IF(ABS(SUM(E30:I30))&gt;0,"peida",0)</f>
        <v>0</v>
      </c>
    </row>
    <row r="31" spans="1:10" ht="15" x14ac:dyDescent="0.3">
      <c r="A31" s="6"/>
      <c r="B31" s="6"/>
      <c r="C31" s="62"/>
      <c r="D31" s="61"/>
      <c r="E31" s="102"/>
      <c r="F31" s="60"/>
      <c r="G31" s="104"/>
      <c r="H31" s="112"/>
      <c r="I31" s="102"/>
      <c r="J31" s="354" t="s">
        <v>234</v>
      </c>
    </row>
    <row r="32" spans="1:10" ht="15" x14ac:dyDescent="0.3">
      <c r="A32" s="6" t="s">
        <v>200</v>
      </c>
      <c r="B32" s="6"/>
      <c r="C32" s="62" t="s">
        <v>12</v>
      </c>
      <c r="D32" s="54"/>
      <c r="E32" s="321">
        <v>0</v>
      </c>
      <c r="F32" s="282">
        <v>0</v>
      </c>
      <c r="G32" s="320" t="str">
        <f>IFERROR(E32/F32,"")</f>
        <v/>
      </c>
      <c r="H32" s="113">
        <f>E32-F32</f>
        <v>0</v>
      </c>
      <c r="I32" s="281">
        <v>0</v>
      </c>
      <c r="J32" s="350">
        <f>IF(SUM(E32:I32)&gt;0,"peida",0)</f>
        <v>0</v>
      </c>
    </row>
    <row r="33" spans="1:10" x14ac:dyDescent="0.3">
      <c r="A33" s="3"/>
      <c r="B33" s="3"/>
      <c r="C33" s="54"/>
      <c r="D33" s="54"/>
      <c r="E33" s="101"/>
      <c r="F33" s="55"/>
      <c r="G33" s="104"/>
      <c r="H33" s="108"/>
      <c r="I33" s="101"/>
      <c r="J33" s="347" t="s">
        <v>234</v>
      </c>
    </row>
    <row r="34" spans="1:10" ht="17.5" x14ac:dyDescent="0.35">
      <c r="A34" s="19" t="s">
        <v>38</v>
      </c>
      <c r="B34" s="12"/>
      <c r="C34" s="336" t="s">
        <v>142</v>
      </c>
      <c r="D34" s="253"/>
      <c r="E34" s="358">
        <f>E30-E32</f>
        <v>0</v>
      </c>
      <c r="F34" s="331">
        <f>F30-F32</f>
        <v>0</v>
      </c>
      <c r="G34" s="320" t="str">
        <f>IFERROR(E34/F34,"")</f>
        <v/>
      </c>
      <c r="H34" s="113">
        <f>E34-F34</f>
        <v>0</v>
      </c>
      <c r="I34" s="332">
        <f>I30-I32</f>
        <v>0</v>
      </c>
      <c r="J34" s="350">
        <f>IF(ABS(SUM(E34:I34))&gt;0,"peida",0)</f>
        <v>0</v>
      </c>
    </row>
    <row r="35" spans="1:10" s="121" customFormat="1" x14ac:dyDescent="0.3">
      <c r="C35" s="72"/>
      <c r="D35" s="72"/>
      <c r="E35" s="72"/>
      <c r="F35" s="72"/>
      <c r="G35" s="72"/>
      <c r="H35" s="72"/>
      <c r="I35" s="72"/>
      <c r="J35" s="129"/>
    </row>
    <row r="36" spans="1:10" s="121" customFormat="1" x14ac:dyDescent="0.3">
      <c r="C36" s="72"/>
      <c r="D36" s="72"/>
      <c r="E36" s="72"/>
      <c r="F36" s="122"/>
      <c r="G36" s="122"/>
      <c r="H36" s="122"/>
      <c r="I36" s="122"/>
      <c r="J36" s="72"/>
    </row>
    <row r="37" spans="1:10" s="121" customFormat="1" x14ac:dyDescent="0.3">
      <c r="C37" s="72"/>
      <c r="D37" s="72"/>
      <c r="E37" s="72"/>
      <c r="F37" s="72"/>
      <c r="G37" s="72"/>
      <c r="H37" s="72"/>
      <c r="I37" s="72"/>
      <c r="J37" s="72"/>
    </row>
    <row r="38" spans="1:10" s="121" customFormat="1" x14ac:dyDescent="0.3">
      <c r="C38" s="72"/>
      <c r="D38" s="72"/>
      <c r="E38" s="72"/>
      <c r="F38" s="72"/>
      <c r="G38" s="72"/>
      <c r="H38" s="72"/>
      <c r="I38" s="72"/>
      <c r="J38" s="72"/>
    </row>
    <row r="39" spans="1:10" s="121" customFormat="1" x14ac:dyDescent="0.3">
      <c r="C39" s="72"/>
      <c r="D39" s="72"/>
      <c r="E39" s="72"/>
      <c r="F39" s="72"/>
      <c r="G39" s="72"/>
      <c r="H39" s="72"/>
      <c r="I39" s="72"/>
      <c r="J39" s="72"/>
    </row>
    <row r="40" spans="1:10" s="121" customFormat="1" x14ac:dyDescent="0.3">
      <c r="C40" s="72"/>
      <c r="D40" s="72"/>
      <c r="E40" s="72"/>
      <c r="F40" s="72"/>
      <c r="G40" s="72"/>
      <c r="H40" s="72"/>
      <c r="I40" s="72"/>
      <c r="J40" s="72"/>
    </row>
    <row r="41" spans="1:10" s="121" customFormat="1" x14ac:dyDescent="0.3">
      <c r="C41" s="72"/>
      <c r="D41" s="72"/>
      <c r="E41" s="72"/>
      <c r="F41" s="72"/>
      <c r="G41" s="72"/>
      <c r="H41" s="72"/>
      <c r="I41" s="72"/>
      <c r="J41" s="72"/>
    </row>
    <row r="42" spans="1:10" s="121" customFormat="1" x14ac:dyDescent="0.3">
      <c r="C42" s="72"/>
      <c r="D42" s="72"/>
      <c r="E42" s="72"/>
      <c r="F42" s="72"/>
      <c r="G42" s="72"/>
      <c r="H42" s="72"/>
      <c r="I42" s="72"/>
      <c r="J42" s="72"/>
    </row>
    <row r="43" spans="1:10" s="121" customFormat="1" x14ac:dyDescent="0.3">
      <c r="C43" s="72"/>
      <c r="D43" s="72"/>
      <c r="E43" s="72"/>
      <c r="F43" s="72"/>
      <c r="G43" s="72"/>
      <c r="H43" s="72"/>
      <c r="I43" s="72"/>
      <c r="J43" s="72"/>
    </row>
    <row r="44" spans="1:10" s="121" customFormat="1" x14ac:dyDescent="0.3">
      <c r="C44" s="72"/>
      <c r="D44" s="72"/>
      <c r="E44" s="72"/>
      <c r="F44" s="72"/>
      <c r="G44" s="72"/>
      <c r="H44" s="72"/>
      <c r="I44" s="72"/>
      <c r="J44" s="72"/>
    </row>
    <row r="45" spans="1:10" s="121" customFormat="1" x14ac:dyDescent="0.3">
      <c r="C45" s="72"/>
      <c r="D45" s="72"/>
      <c r="E45" s="72"/>
      <c r="F45" s="72"/>
      <c r="G45" s="72"/>
      <c r="H45" s="72"/>
      <c r="I45" s="72"/>
      <c r="J45" s="72"/>
    </row>
    <row r="46" spans="1:10" s="121" customFormat="1" x14ac:dyDescent="0.3">
      <c r="C46" s="72"/>
      <c r="D46" s="72"/>
      <c r="E46" s="72"/>
      <c r="F46" s="72"/>
      <c r="G46" s="72"/>
      <c r="H46" s="72"/>
      <c r="I46" s="72"/>
      <c r="J46" s="72"/>
    </row>
    <row r="47" spans="1:10" s="121" customFormat="1" x14ac:dyDescent="0.3">
      <c r="C47" s="72"/>
      <c r="D47" s="72"/>
      <c r="E47" s="72"/>
      <c r="F47" s="72"/>
      <c r="G47" s="72"/>
      <c r="H47" s="72"/>
      <c r="I47" s="72"/>
      <c r="J47" s="72"/>
    </row>
    <row r="48" spans="1:10" s="121" customFormat="1" x14ac:dyDescent="0.3">
      <c r="C48" s="72"/>
      <c r="D48" s="72"/>
      <c r="E48" s="72"/>
      <c r="F48" s="72"/>
      <c r="G48" s="72"/>
      <c r="H48" s="72"/>
      <c r="I48" s="72"/>
      <c r="J48" s="72"/>
    </row>
    <row r="49" spans="3:10" s="121" customFormat="1" x14ac:dyDescent="0.3">
      <c r="C49" s="72"/>
      <c r="D49" s="72"/>
      <c r="E49" s="72"/>
      <c r="F49" s="72"/>
      <c r="G49" s="72"/>
      <c r="H49" s="72"/>
      <c r="I49" s="72"/>
      <c r="J49" s="72"/>
    </row>
    <row r="50" spans="3:10" s="121" customFormat="1" x14ac:dyDescent="0.3">
      <c r="C50" s="72"/>
      <c r="D50" s="72"/>
      <c r="E50" s="72"/>
      <c r="F50" s="72"/>
      <c r="G50" s="72"/>
      <c r="H50" s="72"/>
      <c r="I50" s="72"/>
      <c r="J50" s="72"/>
    </row>
    <row r="51" spans="3:10" s="121" customFormat="1" x14ac:dyDescent="0.3">
      <c r="C51" s="72"/>
      <c r="D51" s="72"/>
      <c r="E51" s="72"/>
      <c r="F51" s="72"/>
      <c r="G51" s="72"/>
      <c r="H51" s="72"/>
      <c r="I51" s="72"/>
      <c r="J51" s="72"/>
    </row>
    <row r="52" spans="3:10" s="121" customFormat="1" x14ac:dyDescent="0.3">
      <c r="C52" s="72"/>
      <c r="D52" s="72"/>
      <c r="E52" s="72"/>
      <c r="F52" s="72"/>
      <c r="G52" s="72"/>
      <c r="H52" s="72"/>
      <c r="I52" s="72"/>
      <c r="J52" s="72"/>
    </row>
    <row r="53" spans="3:10" s="121" customFormat="1" x14ac:dyDescent="0.3">
      <c r="C53" s="72"/>
      <c r="D53" s="72"/>
      <c r="E53" s="72"/>
      <c r="F53" s="72"/>
      <c r="G53" s="72"/>
      <c r="H53" s="72"/>
      <c r="I53" s="72"/>
      <c r="J53" s="72"/>
    </row>
    <row r="54" spans="3:10" s="121" customFormat="1" x14ac:dyDescent="0.3">
      <c r="C54" s="72"/>
      <c r="D54" s="72"/>
      <c r="E54" s="72"/>
      <c r="F54" s="72"/>
      <c r="G54" s="72"/>
      <c r="H54" s="72"/>
      <c r="I54" s="72"/>
      <c r="J54" s="72"/>
    </row>
    <row r="55" spans="3:10" s="121" customFormat="1" x14ac:dyDescent="0.3">
      <c r="C55" s="72"/>
      <c r="D55" s="72"/>
      <c r="E55" s="72"/>
      <c r="F55" s="72"/>
      <c r="G55" s="72"/>
      <c r="H55" s="72"/>
      <c r="I55" s="72"/>
      <c r="J55" s="72"/>
    </row>
    <row r="56" spans="3:10" s="121" customFormat="1" x14ac:dyDescent="0.3">
      <c r="C56" s="72"/>
      <c r="D56" s="72"/>
      <c r="E56" s="72"/>
      <c r="F56" s="72"/>
      <c r="G56" s="72"/>
      <c r="H56" s="72"/>
      <c r="I56" s="72"/>
      <c r="J56" s="72"/>
    </row>
    <row r="57" spans="3:10" s="121" customFormat="1" x14ac:dyDescent="0.3">
      <c r="C57" s="72"/>
      <c r="D57" s="72"/>
      <c r="E57" s="72"/>
      <c r="F57" s="72"/>
      <c r="G57" s="72"/>
      <c r="H57" s="72"/>
      <c r="I57" s="72"/>
      <c r="J57" s="72"/>
    </row>
    <row r="58" spans="3:10" s="121" customFormat="1" x14ac:dyDescent="0.3">
      <c r="C58" s="72"/>
      <c r="D58" s="72"/>
      <c r="E58" s="72"/>
      <c r="F58" s="72"/>
      <c r="G58" s="72"/>
      <c r="H58" s="72"/>
      <c r="I58" s="72"/>
      <c r="J58" s="72"/>
    </row>
    <row r="59" spans="3:10" s="121" customFormat="1" x14ac:dyDescent="0.3">
      <c r="C59" s="72"/>
      <c r="D59" s="72"/>
      <c r="E59" s="72"/>
      <c r="F59" s="72"/>
      <c r="G59" s="72"/>
      <c r="H59" s="72"/>
      <c r="I59" s="72"/>
      <c r="J59" s="72"/>
    </row>
    <row r="60" spans="3:10" s="121" customFormat="1" x14ac:dyDescent="0.3">
      <c r="C60" s="72"/>
      <c r="D60" s="72"/>
      <c r="E60" s="72"/>
      <c r="F60" s="72"/>
      <c r="G60" s="72"/>
      <c r="H60" s="72"/>
      <c r="I60" s="72"/>
      <c r="J60" s="72"/>
    </row>
    <row r="61" spans="3:10" s="121" customFormat="1" x14ac:dyDescent="0.3">
      <c r="C61" s="72"/>
      <c r="D61" s="72"/>
      <c r="E61" s="72"/>
      <c r="F61" s="72"/>
      <c r="G61" s="72"/>
      <c r="H61" s="72"/>
      <c r="I61" s="72"/>
      <c r="J61" s="72"/>
    </row>
    <row r="62" spans="3:10" s="121" customFormat="1" x14ac:dyDescent="0.3">
      <c r="C62" s="72"/>
      <c r="D62" s="72"/>
      <c r="E62" s="72"/>
      <c r="F62" s="72"/>
      <c r="G62" s="72"/>
      <c r="H62" s="72"/>
      <c r="I62" s="72"/>
      <c r="J62" s="72"/>
    </row>
    <row r="63" spans="3:10" s="121" customFormat="1" x14ac:dyDescent="0.3">
      <c r="C63" s="72"/>
      <c r="D63" s="72"/>
      <c r="E63" s="72"/>
      <c r="F63" s="72"/>
      <c r="G63" s="72"/>
      <c r="H63" s="72"/>
      <c r="I63" s="72"/>
      <c r="J63" s="72"/>
    </row>
    <row r="64" spans="3:10" s="121" customFormat="1" x14ac:dyDescent="0.3">
      <c r="C64" s="72"/>
      <c r="D64" s="72"/>
      <c r="E64" s="72"/>
      <c r="F64" s="72"/>
      <c r="G64" s="72"/>
      <c r="H64" s="72"/>
      <c r="I64" s="72"/>
      <c r="J64" s="72"/>
    </row>
    <row r="65" spans="3:10" s="121" customFormat="1" x14ac:dyDescent="0.3">
      <c r="C65" s="72"/>
      <c r="D65" s="72"/>
      <c r="E65" s="72"/>
      <c r="F65" s="72"/>
      <c r="G65" s="72"/>
      <c r="H65" s="72"/>
      <c r="I65" s="72"/>
      <c r="J65" s="72"/>
    </row>
    <row r="66" spans="3:10" s="121" customFormat="1" x14ac:dyDescent="0.3">
      <c r="C66" s="72"/>
      <c r="D66" s="72"/>
      <c r="E66" s="72"/>
      <c r="F66" s="72"/>
      <c r="G66" s="72"/>
      <c r="H66" s="72"/>
      <c r="I66" s="72"/>
      <c r="J66" s="72"/>
    </row>
    <row r="67" spans="3:10" s="121" customFormat="1" x14ac:dyDescent="0.3">
      <c r="C67" s="72"/>
      <c r="D67" s="72"/>
      <c r="E67" s="72"/>
      <c r="F67" s="72"/>
      <c r="G67" s="72"/>
      <c r="H67" s="72"/>
      <c r="I67" s="72"/>
      <c r="J67" s="72"/>
    </row>
    <row r="68" spans="3:10" s="121" customFormat="1" x14ac:dyDescent="0.3">
      <c r="C68" s="72"/>
      <c r="D68" s="72"/>
      <c r="E68" s="72"/>
      <c r="F68" s="72"/>
      <c r="G68" s="72"/>
      <c r="H68" s="72"/>
      <c r="I68" s="72"/>
      <c r="J68" s="72"/>
    </row>
    <row r="69" spans="3:10" s="121" customFormat="1" x14ac:dyDescent="0.3">
      <c r="C69" s="72"/>
      <c r="D69" s="72"/>
      <c r="E69" s="72"/>
      <c r="F69" s="72"/>
      <c r="G69" s="72"/>
      <c r="H69" s="72"/>
      <c r="I69" s="72"/>
      <c r="J69" s="72"/>
    </row>
    <row r="70" spans="3:10" s="121" customFormat="1" x14ac:dyDescent="0.3">
      <c r="C70" s="72"/>
      <c r="D70" s="72"/>
      <c r="E70" s="72"/>
      <c r="F70" s="72"/>
      <c r="G70" s="72"/>
      <c r="H70" s="72"/>
      <c r="I70" s="72"/>
      <c r="J70" s="72"/>
    </row>
    <row r="71" spans="3:10" s="121" customFormat="1" x14ac:dyDescent="0.3">
      <c r="C71" s="72"/>
      <c r="D71" s="72"/>
      <c r="E71" s="72"/>
      <c r="F71" s="72"/>
      <c r="G71" s="72"/>
      <c r="H71" s="72"/>
      <c r="I71" s="72"/>
      <c r="J71" s="72"/>
    </row>
    <row r="72" spans="3:10" s="121" customFormat="1" x14ac:dyDescent="0.3">
      <c r="C72" s="72"/>
      <c r="D72" s="72"/>
      <c r="E72" s="72"/>
      <c r="F72" s="72"/>
      <c r="G72" s="72"/>
      <c r="H72" s="72"/>
      <c r="I72" s="72"/>
      <c r="J72" s="72"/>
    </row>
    <row r="73" spans="3:10" s="121" customFormat="1" x14ac:dyDescent="0.3">
      <c r="C73" s="72"/>
      <c r="D73" s="72"/>
      <c r="E73" s="72"/>
      <c r="F73" s="72"/>
      <c r="G73" s="72"/>
      <c r="H73" s="72"/>
      <c r="I73" s="72"/>
      <c r="J73" s="72"/>
    </row>
    <row r="74" spans="3:10" s="121" customFormat="1" x14ac:dyDescent="0.3">
      <c r="C74" s="72"/>
      <c r="D74" s="72"/>
      <c r="E74" s="72"/>
      <c r="F74" s="72"/>
      <c r="G74" s="72"/>
      <c r="H74" s="72"/>
      <c r="I74" s="72"/>
      <c r="J74" s="72"/>
    </row>
    <row r="75" spans="3:10" s="121" customFormat="1" x14ac:dyDescent="0.3">
      <c r="C75" s="72"/>
      <c r="D75" s="72"/>
      <c r="E75" s="72"/>
      <c r="F75" s="72"/>
      <c r="G75" s="72"/>
      <c r="H75" s="72"/>
      <c r="I75" s="72"/>
      <c r="J75" s="72"/>
    </row>
    <row r="76" spans="3:10" s="121" customFormat="1" x14ac:dyDescent="0.3">
      <c r="C76" s="72"/>
      <c r="D76" s="72"/>
      <c r="E76" s="72"/>
      <c r="F76" s="72"/>
      <c r="G76" s="72"/>
      <c r="H76" s="72"/>
      <c r="I76" s="72"/>
      <c r="J76" s="72"/>
    </row>
    <row r="77" spans="3:10" s="121" customFormat="1" x14ac:dyDescent="0.3">
      <c r="C77" s="72"/>
      <c r="D77" s="72"/>
      <c r="E77" s="72"/>
      <c r="F77" s="72"/>
      <c r="G77" s="72"/>
      <c r="H77" s="72"/>
      <c r="I77" s="72"/>
      <c r="J77" s="72"/>
    </row>
    <row r="78" spans="3:10" s="121" customFormat="1" x14ac:dyDescent="0.3">
      <c r="C78" s="72"/>
      <c r="D78" s="72"/>
      <c r="E78" s="72"/>
      <c r="F78" s="72"/>
      <c r="G78" s="72"/>
      <c r="H78" s="72"/>
      <c r="I78" s="72"/>
      <c r="J78" s="72"/>
    </row>
    <row r="79" spans="3:10" s="121" customFormat="1" x14ac:dyDescent="0.3">
      <c r="C79" s="72"/>
      <c r="D79" s="72"/>
      <c r="E79" s="72"/>
      <c r="F79" s="72"/>
      <c r="G79" s="72"/>
      <c r="H79" s="72"/>
      <c r="I79" s="72"/>
      <c r="J79" s="72"/>
    </row>
    <row r="80" spans="3:10" s="121" customFormat="1" x14ac:dyDescent="0.3">
      <c r="C80" s="72"/>
      <c r="D80" s="72"/>
      <c r="E80" s="72"/>
      <c r="F80" s="72"/>
      <c r="G80" s="72"/>
      <c r="H80" s="72"/>
      <c r="I80" s="72"/>
      <c r="J80" s="72"/>
    </row>
    <row r="81" spans="3:10" s="121" customFormat="1" x14ac:dyDescent="0.3">
      <c r="C81" s="72"/>
      <c r="D81" s="72"/>
      <c r="E81" s="72"/>
      <c r="F81" s="72"/>
      <c r="G81" s="72"/>
      <c r="H81" s="72"/>
      <c r="I81" s="72"/>
      <c r="J81" s="72"/>
    </row>
    <row r="82" spans="3:10" s="121" customFormat="1" x14ac:dyDescent="0.3">
      <c r="C82" s="72"/>
      <c r="D82" s="72"/>
      <c r="E82" s="72"/>
      <c r="F82" s="72"/>
      <c r="G82" s="72"/>
      <c r="H82" s="72"/>
      <c r="I82" s="72"/>
      <c r="J82" s="72"/>
    </row>
    <row r="83" spans="3:10" s="121" customFormat="1" x14ac:dyDescent="0.3">
      <c r="C83" s="72"/>
      <c r="D83" s="72"/>
      <c r="E83" s="72"/>
      <c r="F83" s="72"/>
      <c r="G83" s="72"/>
      <c r="H83" s="72"/>
      <c r="I83" s="72"/>
      <c r="J83" s="72"/>
    </row>
    <row r="84" spans="3:10" s="121" customFormat="1" x14ac:dyDescent="0.3">
      <c r="C84" s="72"/>
      <c r="D84" s="72"/>
      <c r="E84" s="72"/>
      <c r="F84" s="72"/>
      <c r="G84" s="72"/>
      <c r="H84" s="72"/>
      <c r="I84" s="72"/>
      <c r="J84" s="72"/>
    </row>
    <row r="85" spans="3:10" s="121" customFormat="1" x14ac:dyDescent="0.3">
      <c r="C85" s="72"/>
      <c r="D85" s="72"/>
      <c r="E85" s="72"/>
      <c r="F85" s="72"/>
      <c r="G85" s="72"/>
      <c r="H85" s="72"/>
      <c r="I85" s="72"/>
      <c r="J85" s="72"/>
    </row>
    <row r="86" spans="3:10" s="121" customFormat="1" x14ac:dyDescent="0.3">
      <c r="C86" s="72"/>
      <c r="D86" s="72"/>
      <c r="E86" s="72"/>
      <c r="F86" s="72"/>
      <c r="G86" s="72"/>
      <c r="H86" s="72"/>
      <c r="I86" s="72"/>
      <c r="J86" s="72"/>
    </row>
    <row r="87" spans="3:10" s="121" customFormat="1" x14ac:dyDescent="0.3">
      <c r="C87" s="72"/>
      <c r="D87" s="72"/>
      <c r="E87" s="72"/>
      <c r="F87" s="72"/>
      <c r="G87" s="72"/>
      <c r="H87" s="72"/>
      <c r="I87" s="72"/>
      <c r="J87" s="72"/>
    </row>
    <row r="88" spans="3:10" s="121" customFormat="1" x14ac:dyDescent="0.3">
      <c r="C88" s="72"/>
      <c r="D88" s="72"/>
      <c r="E88" s="72"/>
      <c r="F88" s="72"/>
      <c r="G88" s="72"/>
      <c r="H88" s="72"/>
      <c r="I88" s="72"/>
      <c r="J88" s="72"/>
    </row>
    <row r="89" spans="3:10" s="121" customFormat="1" x14ac:dyDescent="0.3">
      <c r="C89" s="72"/>
      <c r="D89" s="72"/>
      <c r="E89" s="72"/>
      <c r="F89" s="72"/>
      <c r="G89" s="72"/>
      <c r="H89" s="72"/>
      <c r="I89" s="72"/>
      <c r="J89" s="72"/>
    </row>
    <row r="90" spans="3:10" s="121" customFormat="1" x14ac:dyDescent="0.3">
      <c r="C90" s="72"/>
      <c r="D90" s="72"/>
      <c r="E90" s="72"/>
      <c r="F90" s="72"/>
      <c r="G90" s="72"/>
      <c r="H90" s="72"/>
      <c r="I90" s="72"/>
      <c r="J90" s="72"/>
    </row>
    <row r="91" spans="3:10" s="121" customFormat="1" x14ac:dyDescent="0.3">
      <c r="C91" s="72"/>
      <c r="D91" s="72"/>
      <c r="E91" s="72"/>
      <c r="F91" s="72"/>
      <c r="G91" s="72"/>
      <c r="H91" s="72"/>
      <c r="I91" s="72"/>
      <c r="J91" s="72"/>
    </row>
    <row r="92" spans="3:10" s="121" customFormat="1" x14ac:dyDescent="0.3">
      <c r="C92" s="72"/>
      <c r="D92" s="72"/>
      <c r="E92" s="72"/>
      <c r="F92" s="72"/>
      <c r="G92" s="72"/>
      <c r="H92" s="72"/>
      <c r="I92" s="72"/>
      <c r="J92" s="72"/>
    </row>
    <row r="93" spans="3:10" s="121" customFormat="1" x14ac:dyDescent="0.3">
      <c r="C93" s="72"/>
      <c r="D93" s="72"/>
      <c r="E93" s="72"/>
      <c r="F93" s="72"/>
      <c r="G93" s="72"/>
      <c r="H93" s="72"/>
      <c r="I93" s="72"/>
      <c r="J93" s="72"/>
    </row>
    <row r="94" spans="3:10" s="121" customFormat="1" x14ac:dyDescent="0.3">
      <c r="C94" s="72"/>
      <c r="D94" s="72"/>
      <c r="E94" s="72"/>
      <c r="F94" s="72"/>
      <c r="G94" s="72"/>
      <c r="H94" s="72"/>
      <c r="I94" s="72"/>
      <c r="J94" s="72"/>
    </row>
    <row r="95" spans="3:10" s="121" customFormat="1" x14ac:dyDescent="0.3">
      <c r="C95" s="72"/>
      <c r="D95" s="72"/>
      <c r="E95" s="72"/>
      <c r="F95" s="72"/>
      <c r="G95" s="72"/>
      <c r="H95" s="72"/>
      <c r="I95" s="72"/>
      <c r="J95" s="72"/>
    </row>
    <row r="96" spans="3:10" s="121" customFormat="1" x14ac:dyDescent="0.3">
      <c r="C96" s="72"/>
      <c r="D96" s="72"/>
      <c r="E96" s="72"/>
      <c r="F96" s="72"/>
      <c r="G96" s="72"/>
      <c r="H96" s="72"/>
      <c r="I96" s="72"/>
      <c r="J96" s="72"/>
    </row>
    <row r="97" spans="3:10" s="121" customFormat="1" x14ac:dyDescent="0.3">
      <c r="C97" s="72"/>
      <c r="D97" s="72"/>
      <c r="E97" s="72"/>
      <c r="F97" s="72"/>
      <c r="G97" s="72"/>
      <c r="H97" s="72"/>
      <c r="I97" s="72"/>
      <c r="J97" s="72"/>
    </row>
    <row r="98" spans="3:10" s="121" customFormat="1" x14ac:dyDescent="0.3">
      <c r="C98" s="72"/>
      <c r="D98" s="72"/>
      <c r="E98" s="72"/>
      <c r="F98" s="72"/>
      <c r="G98" s="72"/>
      <c r="H98" s="72"/>
      <c r="I98" s="72"/>
      <c r="J98" s="72"/>
    </row>
    <row r="99" spans="3:10" s="121" customFormat="1" x14ac:dyDescent="0.3">
      <c r="C99" s="72"/>
      <c r="D99" s="72"/>
      <c r="E99" s="72"/>
      <c r="F99" s="72"/>
      <c r="G99" s="72"/>
      <c r="H99" s="72"/>
      <c r="I99" s="72"/>
      <c r="J99" s="72"/>
    </row>
    <row r="100" spans="3:10" s="121" customFormat="1" x14ac:dyDescent="0.3">
      <c r="C100" s="72"/>
      <c r="D100" s="72"/>
      <c r="E100" s="72"/>
      <c r="F100" s="72"/>
      <c r="G100" s="72"/>
      <c r="H100" s="72"/>
      <c r="I100" s="72"/>
      <c r="J100" s="72"/>
    </row>
    <row r="101" spans="3:10" s="121" customFormat="1" x14ac:dyDescent="0.3">
      <c r="C101" s="72"/>
      <c r="D101" s="72"/>
      <c r="E101" s="72"/>
      <c r="F101" s="72"/>
      <c r="G101" s="72"/>
      <c r="H101" s="72"/>
      <c r="I101" s="72"/>
      <c r="J101" s="72"/>
    </row>
    <row r="102" spans="3:10" s="121" customFormat="1" x14ac:dyDescent="0.3">
      <c r="C102" s="72"/>
      <c r="D102" s="72"/>
      <c r="E102" s="72"/>
      <c r="F102" s="72"/>
      <c r="G102" s="72"/>
      <c r="H102" s="72"/>
      <c r="I102" s="72"/>
      <c r="J102" s="72"/>
    </row>
    <row r="103" spans="3:10" s="121" customFormat="1" x14ac:dyDescent="0.3">
      <c r="C103" s="72"/>
      <c r="D103" s="72"/>
      <c r="E103" s="72"/>
      <c r="F103" s="72"/>
      <c r="G103" s="72"/>
      <c r="H103" s="72"/>
      <c r="I103" s="72"/>
      <c r="J103" s="72"/>
    </row>
    <row r="104" spans="3:10" s="121" customFormat="1" x14ac:dyDescent="0.3">
      <c r="C104" s="72"/>
      <c r="D104" s="72"/>
      <c r="E104" s="72"/>
      <c r="F104" s="72"/>
      <c r="G104" s="72"/>
      <c r="H104" s="72"/>
      <c r="I104" s="72"/>
      <c r="J104" s="72"/>
    </row>
    <row r="105" spans="3:10" s="121" customFormat="1" x14ac:dyDescent="0.3">
      <c r="C105" s="72"/>
      <c r="D105" s="72"/>
      <c r="E105" s="72"/>
      <c r="F105" s="72"/>
      <c r="G105" s="72"/>
      <c r="H105" s="72"/>
      <c r="I105" s="72"/>
      <c r="J105" s="72"/>
    </row>
    <row r="106" spans="3:10" s="121" customFormat="1" x14ac:dyDescent="0.3">
      <c r="C106" s="72"/>
      <c r="D106" s="72"/>
      <c r="E106" s="72"/>
      <c r="F106" s="72"/>
      <c r="G106" s="72"/>
      <c r="H106" s="72"/>
      <c r="I106" s="72"/>
      <c r="J106" s="72"/>
    </row>
    <row r="107" spans="3:10" s="121" customFormat="1" x14ac:dyDescent="0.3">
      <c r="C107" s="72"/>
      <c r="D107" s="72"/>
      <c r="E107" s="72"/>
      <c r="F107" s="72"/>
      <c r="G107" s="72"/>
      <c r="H107" s="72"/>
      <c r="I107" s="72"/>
      <c r="J107" s="72"/>
    </row>
    <row r="108" spans="3:10" s="121" customFormat="1" x14ac:dyDescent="0.3">
      <c r="C108" s="72"/>
      <c r="D108" s="72"/>
      <c r="E108" s="72"/>
      <c r="F108" s="72"/>
      <c r="G108" s="72"/>
      <c r="H108" s="72"/>
      <c r="I108" s="72"/>
      <c r="J108" s="72"/>
    </row>
    <row r="109" spans="3:10" s="121" customFormat="1" x14ac:dyDescent="0.3">
      <c r="C109" s="72"/>
      <c r="D109" s="72"/>
      <c r="E109" s="72"/>
      <c r="F109" s="72"/>
      <c r="G109" s="72"/>
      <c r="H109" s="72"/>
      <c r="I109" s="72"/>
      <c r="J109" s="72"/>
    </row>
    <row r="110" spans="3:10" s="121" customFormat="1" x14ac:dyDescent="0.3">
      <c r="C110" s="72"/>
      <c r="D110" s="72"/>
      <c r="E110" s="72"/>
      <c r="F110" s="72"/>
      <c r="G110" s="72"/>
      <c r="H110" s="72"/>
      <c r="I110" s="72"/>
      <c r="J110" s="72"/>
    </row>
    <row r="111" spans="3:10" s="121" customFormat="1" x14ac:dyDescent="0.3">
      <c r="C111" s="72"/>
      <c r="D111" s="72"/>
      <c r="E111" s="72"/>
      <c r="F111" s="72"/>
      <c r="G111" s="72"/>
      <c r="H111" s="72"/>
      <c r="I111" s="72"/>
      <c r="J111" s="72"/>
    </row>
    <row r="112" spans="3:10" s="121" customFormat="1" x14ac:dyDescent="0.3">
      <c r="C112" s="72"/>
      <c r="D112" s="72"/>
      <c r="E112" s="72"/>
      <c r="F112" s="72"/>
      <c r="G112" s="72"/>
      <c r="H112" s="72"/>
      <c r="I112" s="72"/>
      <c r="J112" s="72"/>
    </row>
    <row r="113" spans="3:10" s="121" customFormat="1" x14ac:dyDescent="0.3">
      <c r="C113" s="72"/>
      <c r="D113" s="72"/>
      <c r="E113" s="72"/>
      <c r="F113" s="72"/>
      <c r="G113" s="72"/>
      <c r="H113" s="72"/>
      <c r="I113" s="72"/>
      <c r="J113" s="72"/>
    </row>
    <row r="114" spans="3:10" s="121" customFormat="1" x14ac:dyDescent="0.3">
      <c r="C114" s="72"/>
      <c r="D114" s="72"/>
      <c r="E114" s="72"/>
      <c r="F114" s="72"/>
      <c r="G114" s="72"/>
      <c r="H114" s="72"/>
      <c r="I114" s="72"/>
      <c r="J114" s="72"/>
    </row>
    <row r="115" spans="3:10" s="121" customFormat="1" x14ac:dyDescent="0.3">
      <c r="C115" s="72"/>
      <c r="D115" s="72"/>
      <c r="E115" s="72"/>
      <c r="F115" s="72"/>
      <c r="G115" s="72"/>
      <c r="H115" s="72"/>
      <c r="I115" s="72"/>
      <c r="J115" s="72"/>
    </row>
    <row r="116" spans="3:10" s="121" customFormat="1" x14ac:dyDescent="0.3">
      <c r="C116" s="72"/>
      <c r="D116" s="72"/>
      <c r="E116" s="72"/>
      <c r="F116" s="72"/>
      <c r="G116" s="72"/>
      <c r="H116" s="72"/>
      <c r="I116" s="72"/>
      <c r="J116" s="72"/>
    </row>
    <row r="117" spans="3:10" s="121" customFormat="1" x14ac:dyDescent="0.3">
      <c r="C117" s="72"/>
      <c r="D117" s="72"/>
      <c r="E117" s="72"/>
      <c r="F117" s="72"/>
      <c r="G117" s="72"/>
      <c r="H117" s="72"/>
      <c r="I117" s="72"/>
      <c r="J117" s="72"/>
    </row>
    <row r="118" spans="3:10" s="121" customFormat="1" x14ac:dyDescent="0.3">
      <c r="C118" s="72"/>
      <c r="D118" s="72"/>
      <c r="E118" s="72"/>
      <c r="F118" s="72"/>
      <c r="G118" s="72"/>
      <c r="H118" s="72"/>
      <c r="I118" s="72"/>
      <c r="J118" s="72"/>
    </row>
    <row r="119" spans="3:10" s="121" customFormat="1" x14ac:dyDescent="0.3">
      <c r="C119" s="72"/>
      <c r="D119" s="72"/>
      <c r="E119" s="72"/>
      <c r="F119" s="72"/>
      <c r="G119" s="72"/>
      <c r="H119" s="72"/>
      <c r="I119" s="72"/>
      <c r="J119" s="72"/>
    </row>
    <row r="120" spans="3:10" s="121" customFormat="1" x14ac:dyDescent="0.3">
      <c r="C120" s="72"/>
      <c r="D120" s="72"/>
      <c r="E120" s="72"/>
      <c r="F120" s="72"/>
      <c r="G120" s="72"/>
      <c r="H120" s="72"/>
      <c r="I120" s="72"/>
      <c r="J120" s="72"/>
    </row>
    <row r="121" spans="3:10" s="121" customFormat="1" x14ac:dyDescent="0.3">
      <c r="C121" s="72"/>
      <c r="D121" s="72"/>
      <c r="E121" s="72"/>
      <c r="F121" s="72"/>
      <c r="G121" s="72"/>
      <c r="H121" s="72"/>
      <c r="I121" s="72"/>
      <c r="J121" s="72"/>
    </row>
    <row r="122" spans="3:10" s="121" customFormat="1" x14ac:dyDescent="0.3">
      <c r="C122" s="72"/>
      <c r="D122" s="72"/>
      <c r="E122" s="72"/>
      <c r="F122" s="72"/>
      <c r="G122" s="72"/>
      <c r="H122" s="72"/>
      <c r="I122" s="72"/>
      <c r="J122" s="72"/>
    </row>
    <row r="123" spans="3:10" s="121" customFormat="1" x14ac:dyDescent="0.3">
      <c r="C123" s="72"/>
      <c r="D123" s="72"/>
      <c r="E123" s="72"/>
      <c r="F123" s="72"/>
      <c r="G123" s="72"/>
      <c r="H123" s="72"/>
      <c r="I123" s="72"/>
      <c r="J123" s="72"/>
    </row>
    <row r="124" spans="3:10" s="121" customFormat="1" x14ac:dyDescent="0.3">
      <c r="C124" s="72"/>
      <c r="D124" s="72"/>
      <c r="E124" s="72"/>
      <c r="F124" s="72"/>
      <c r="G124" s="72"/>
      <c r="H124" s="72"/>
      <c r="I124" s="72"/>
      <c r="J124" s="72"/>
    </row>
    <row r="125" spans="3:10" s="121" customFormat="1" x14ac:dyDescent="0.3">
      <c r="C125" s="72"/>
      <c r="D125" s="72"/>
      <c r="E125" s="72"/>
      <c r="F125" s="72"/>
      <c r="G125" s="72"/>
      <c r="H125" s="72"/>
      <c r="I125" s="72"/>
      <c r="J125" s="72"/>
    </row>
    <row r="126" spans="3:10" s="121" customFormat="1" x14ac:dyDescent="0.3">
      <c r="C126" s="72"/>
      <c r="D126" s="72"/>
      <c r="E126" s="72"/>
      <c r="F126" s="72"/>
      <c r="G126" s="72"/>
      <c r="H126" s="72"/>
      <c r="I126" s="72"/>
      <c r="J126" s="72"/>
    </row>
    <row r="127" spans="3:10" s="121" customFormat="1" x14ac:dyDescent="0.3">
      <c r="C127" s="72"/>
      <c r="D127" s="72"/>
      <c r="E127" s="72"/>
      <c r="F127" s="72"/>
      <c r="G127" s="72"/>
      <c r="H127" s="72"/>
      <c r="I127" s="72"/>
      <c r="J127" s="72"/>
    </row>
    <row r="128" spans="3:10" s="121" customFormat="1" x14ac:dyDescent="0.3">
      <c r="C128" s="72"/>
      <c r="D128" s="72"/>
      <c r="E128" s="72"/>
      <c r="F128" s="72"/>
      <c r="G128" s="72"/>
      <c r="H128" s="72"/>
      <c r="I128" s="72"/>
      <c r="J128" s="72"/>
    </row>
    <row r="129" spans="3:10" s="121" customFormat="1" x14ac:dyDescent="0.3">
      <c r="C129" s="72"/>
      <c r="D129" s="72"/>
      <c r="E129" s="72"/>
      <c r="F129" s="72"/>
      <c r="G129" s="72"/>
      <c r="H129" s="72"/>
      <c r="I129" s="72"/>
      <c r="J129" s="72"/>
    </row>
    <row r="130" spans="3:10" s="121" customFormat="1" x14ac:dyDescent="0.3">
      <c r="C130" s="72"/>
      <c r="D130" s="72"/>
      <c r="E130" s="72"/>
      <c r="F130" s="72"/>
      <c r="G130" s="72"/>
      <c r="H130" s="72"/>
      <c r="I130" s="72"/>
      <c r="J130" s="72"/>
    </row>
    <row r="131" spans="3:10" s="121" customFormat="1" x14ac:dyDescent="0.3">
      <c r="C131" s="72"/>
      <c r="D131" s="72"/>
      <c r="E131" s="72"/>
      <c r="F131" s="72"/>
      <c r="G131" s="72"/>
      <c r="H131" s="72"/>
      <c r="I131" s="72"/>
      <c r="J131" s="72"/>
    </row>
    <row r="132" spans="3:10" s="121" customFormat="1" x14ac:dyDescent="0.3">
      <c r="C132" s="72"/>
      <c r="D132" s="72"/>
      <c r="E132" s="72"/>
      <c r="F132" s="72"/>
      <c r="G132" s="72"/>
      <c r="H132" s="72"/>
      <c r="I132" s="72"/>
      <c r="J132" s="72"/>
    </row>
    <row r="133" spans="3:10" s="121" customFormat="1" x14ac:dyDescent="0.3">
      <c r="C133" s="72"/>
      <c r="D133" s="72"/>
      <c r="E133" s="72"/>
      <c r="F133" s="72"/>
      <c r="G133" s="72"/>
      <c r="H133" s="72"/>
      <c r="I133" s="72"/>
      <c r="J133" s="72"/>
    </row>
    <row r="134" spans="3:10" s="121" customFormat="1" x14ac:dyDescent="0.3">
      <c r="C134" s="72"/>
      <c r="D134" s="72"/>
      <c r="E134" s="72"/>
      <c r="F134" s="72"/>
      <c r="G134" s="72"/>
      <c r="H134" s="72"/>
      <c r="I134" s="72"/>
      <c r="J134" s="72"/>
    </row>
    <row r="135" spans="3:10" s="121" customFormat="1" x14ac:dyDescent="0.3">
      <c r="C135" s="72"/>
      <c r="D135" s="72"/>
      <c r="E135" s="72"/>
      <c r="F135" s="72"/>
      <c r="G135" s="72"/>
      <c r="H135" s="72"/>
      <c r="I135" s="72"/>
      <c r="J135" s="72"/>
    </row>
    <row r="136" spans="3:10" s="121" customFormat="1" x14ac:dyDescent="0.3">
      <c r="C136" s="72"/>
      <c r="D136" s="72"/>
      <c r="E136" s="72"/>
      <c r="F136" s="72"/>
      <c r="G136" s="72"/>
      <c r="H136" s="72"/>
      <c r="I136" s="72"/>
      <c r="J136" s="72"/>
    </row>
    <row r="137" spans="3:10" s="121" customFormat="1" x14ac:dyDescent="0.3">
      <c r="C137" s="72"/>
      <c r="D137" s="72"/>
      <c r="E137" s="72"/>
      <c r="F137" s="72"/>
      <c r="G137" s="72"/>
      <c r="H137" s="72"/>
      <c r="I137" s="72"/>
      <c r="J137" s="72"/>
    </row>
    <row r="138" spans="3:10" s="121" customFormat="1" x14ac:dyDescent="0.3">
      <c r="C138" s="72"/>
      <c r="D138" s="72"/>
      <c r="E138" s="72"/>
      <c r="F138" s="72"/>
      <c r="G138" s="72"/>
      <c r="H138" s="72"/>
      <c r="I138" s="72"/>
      <c r="J138" s="72"/>
    </row>
    <row r="139" spans="3:10" s="121" customFormat="1" x14ac:dyDescent="0.3">
      <c r="C139" s="72"/>
      <c r="D139" s="72"/>
      <c r="E139" s="72"/>
      <c r="F139" s="72"/>
      <c r="G139" s="72"/>
      <c r="H139" s="72"/>
      <c r="I139" s="72"/>
      <c r="J139" s="72"/>
    </row>
    <row r="140" spans="3:10" s="121" customFormat="1" x14ac:dyDescent="0.3">
      <c r="C140" s="72"/>
      <c r="D140" s="72"/>
      <c r="E140" s="72"/>
      <c r="F140" s="72"/>
      <c r="G140" s="72"/>
      <c r="H140" s="72"/>
      <c r="I140" s="72"/>
      <c r="J140" s="72"/>
    </row>
    <row r="141" spans="3:10" s="121" customFormat="1" x14ac:dyDescent="0.3">
      <c r="C141" s="72"/>
      <c r="D141" s="72"/>
      <c r="E141" s="72"/>
      <c r="F141" s="72"/>
      <c r="G141" s="72"/>
      <c r="H141" s="72"/>
      <c r="I141" s="72"/>
      <c r="J141" s="72"/>
    </row>
    <row r="142" spans="3:10" s="121" customFormat="1" x14ac:dyDescent="0.3">
      <c r="C142" s="72"/>
      <c r="D142" s="72"/>
      <c r="E142" s="72"/>
      <c r="F142" s="72"/>
      <c r="G142" s="72"/>
      <c r="H142" s="72"/>
      <c r="I142" s="72"/>
      <c r="J142" s="72"/>
    </row>
    <row r="143" spans="3:10" s="121" customFormat="1" x14ac:dyDescent="0.3">
      <c r="C143" s="72"/>
      <c r="D143" s="72"/>
      <c r="E143" s="72"/>
      <c r="F143" s="72"/>
      <c r="G143" s="72"/>
      <c r="H143" s="72"/>
      <c r="I143" s="72"/>
      <c r="J143" s="72"/>
    </row>
    <row r="144" spans="3:10" s="121" customFormat="1" x14ac:dyDescent="0.3">
      <c r="C144" s="72"/>
      <c r="D144" s="72"/>
      <c r="E144" s="72"/>
      <c r="F144" s="72"/>
      <c r="G144" s="72"/>
      <c r="H144" s="72"/>
      <c r="I144" s="72"/>
      <c r="J144" s="72"/>
    </row>
    <row r="145" spans="3:10" s="121" customFormat="1" x14ac:dyDescent="0.3">
      <c r="C145" s="72"/>
      <c r="D145" s="72"/>
      <c r="E145" s="72"/>
      <c r="F145" s="72"/>
      <c r="G145" s="72"/>
      <c r="H145" s="72"/>
      <c r="I145" s="72"/>
      <c r="J145" s="72"/>
    </row>
    <row r="146" spans="3:10" s="121" customFormat="1" x14ac:dyDescent="0.3">
      <c r="C146" s="72"/>
      <c r="D146" s="72"/>
      <c r="E146" s="72"/>
      <c r="F146" s="72"/>
      <c r="G146" s="72"/>
      <c r="H146" s="72"/>
      <c r="I146" s="72"/>
      <c r="J146" s="72"/>
    </row>
    <row r="147" spans="3:10" s="121" customFormat="1" x14ac:dyDescent="0.3">
      <c r="C147" s="72"/>
      <c r="D147" s="72"/>
      <c r="E147" s="72"/>
      <c r="F147" s="72"/>
      <c r="G147" s="72"/>
      <c r="H147" s="72"/>
      <c r="I147" s="72"/>
      <c r="J147" s="72"/>
    </row>
    <row r="148" spans="3:10" s="121" customFormat="1" x14ac:dyDescent="0.3">
      <c r="C148" s="72"/>
      <c r="D148" s="72"/>
      <c r="E148" s="72"/>
      <c r="F148" s="72"/>
      <c r="G148" s="72"/>
      <c r="H148" s="72"/>
      <c r="I148" s="72"/>
      <c r="J148" s="72"/>
    </row>
    <row r="149" spans="3:10" s="121" customFormat="1" x14ac:dyDescent="0.3">
      <c r="C149" s="72"/>
      <c r="D149" s="72"/>
      <c r="E149" s="72"/>
      <c r="F149" s="72"/>
      <c r="G149" s="72"/>
      <c r="H149" s="72"/>
      <c r="I149" s="72"/>
      <c r="J149" s="72"/>
    </row>
    <row r="150" spans="3:10" s="121" customFormat="1" x14ac:dyDescent="0.3">
      <c r="C150" s="72"/>
      <c r="D150" s="72"/>
      <c r="E150" s="72"/>
      <c r="F150" s="72"/>
      <c r="G150" s="72"/>
      <c r="H150" s="72"/>
      <c r="I150" s="72"/>
      <c r="J150" s="72"/>
    </row>
    <row r="151" spans="3:10" s="121" customFormat="1" x14ac:dyDescent="0.3">
      <c r="C151" s="72"/>
      <c r="D151" s="72"/>
      <c r="E151" s="72"/>
      <c r="F151" s="72"/>
      <c r="G151" s="72"/>
      <c r="H151" s="72"/>
      <c r="I151" s="72"/>
      <c r="J151" s="72"/>
    </row>
    <row r="152" spans="3:10" s="121" customFormat="1" x14ac:dyDescent="0.3">
      <c r="C152" s="72"/>
      <c r="D152" s="72"/>
      <c r="E152" s="72"/>
      <c r="F152" s="72"/>
      <c r="G152" s="72"/>
      <c r="H152" s="72"/>
      <c r="I152" s="72"/>
      <c r="J152" s="72"/>
    </row>
    <row r="153" spans="3:10" s="121" customFormat="1" x14ac:dyDescent="0.3">
      <c r="C153" s="72"/>
      <c r="D153" s="72"/>
      <c r="E153" s="72"/>
      <c r="F153" s="72"/>
      <c r="G153" s="72"/>
      <c r="H153" s="72"/>
      <c r="I153" s="72"/>
      <c r="J153" s="72"/>
    </row>
    <row r="154" spans="3:10" s="121" customFormat="1" x14ac:dyDescent="0.3">
      <c r="C154" s="72"/>
      <c r="D154" s="72"/>
      <c r="E154" s="72"/>
      <c r="F154" s="72"/>
      <c r="G154" s="72"/>
      <c r="H154" s="72"/>
      <c r="I154" s="72"/>
      <c r="J154" s="72"/>
    </row>
    <row r="155" spans="3:10" s="121" customFormat="1" x14ac:dyDescent="0.3">
      <c r="C155" s="72"/>
      <c r="D155" s="72"/>
      <c r="E155" s="72"/>
      <c r="F155" s="72"/>
      <c r="G155" s="72"/>
      <c r="H155" s="72"/>
      <c r="I155" s="72"/>
      <c r="J155" s="72"/>
    </row>
    <row r="156" spans="3:10" s="121" customFormat="1" x14ac:dyDescent="0.3">
      <c r="C156" s="72"/>
      <c r="D156" s="72"/>
      <c r="E156" s="72"/>
      <c r="F156" s="72"/>
      <c r="G156" s="72"/>
      <c r="H156" s="72"/>
      <c r="I156" s="72"/>
      <c r="J156" s="72"/>
    </row>
    <row r="157" spans="3:10" s="121" customFormat="1" x14ac:dyDescent="0.3">
      <c r="C157" s="72"/>
      <c r="D157" s="72"/>
      <c r="E157" s="72"/>
      <c r="F157" s="72"/>
      <c r="G157" s="72"/>
      <c r="H157" s="72"/>
      <c r="I157" s="72"/>
      <c r="J157" s="72"/>
    </row>
    <row r="158" spans="3:10" s="121" customFormat="1" x14ac:dyDescent="0.3">
      <c r="C158" s="72"/>
      <c r="D158" s="72"/>
      <c r="E158" s="72"/>
      <c r="F158" s="72"/>
      <c r="G158" s="72"/>
      <c r="H158" s="72"/>
      <c r="I158" s="72"/>
      <c r="J158" s="72"/>
    </row>
    <row r="159" spans="3:10" s="121" customFormat="1" x14ac:dyDescent="0.3">
      <c r="C159" s="72"/>
      <c r="D159" s="72"/>
      <c r="E159" s="72"/>
      <c r="F159" s="72"/>
      <c r="G159" s="72"/>
      <c r="H159" s="72"/>
      <c r="I159" s="72"/>
      <c r="J159" s="72"/>
    </row>
    <row r="160" spans="3:10" s="121" customFormat="1" x14ac:dyDescent="0.3">
      <c r="C160" s="72"/>
      <c r="D160" s="72"/>
      <c r="E160" s="72"/>
      <c r="F160" s="72"/>
      <c r="G160" s="72"/>
      <c r="H160" s="72"/>
      <c r="I160" s="72"/>
      <c r="J160" s="72"/>
    </row>
    <row r="161" spans="3:10" s="121" customFormat="1" x14ac:dyDescent="0.3">
      <c r="C161" s="72"/>
      <c r="D161" s="72"/>
      <c r="E161" s="72"/>
      <c r="F161" s="72"/>
      <c r="G161" s="72"/>
      <c r="H161" s="72"/>
      <c r="I161" s="72"/>
      <c r="J161" s="72"/>
    </row>
    <row r="162" spans="3:10" s="121" customFormat="1" x14ac:dyDescent="0.3">
      <c r="C162" s="72"/>
      <c r="D162" s="72"/>
      <c r="E162" s="72"/>
      <c r="F162" s="72"/>
      <c r="G162" s="72"/>
      <c r="H162" s="72"/>
      <c r="I162" s="72"/>
      <c r="J162" s="72"/>
    </row>
    <row r="163" spans="3:10" s="121" customFormat="1" x14ac:dyDescent="0.3">
      <c r="C163" s="72"/>
      <c r="D163" s="72"/>
      <c r="E163" s="72"/>
      <c r="F163" s="72"/>
      <c r="G163" s="72"/>
      <c r="H163" s="72"/>
      <c r="I163" s="72"/>
      <c r="J163" s="72"/>
    </row>
    <row r="164" spans="3:10" s="121" customFormat="1" x14ac:dyDescent="0.3">
      <c r="C164" s="72"/>
      <c r="D164" s="72"/>
      <c r="E164" s="72"/>
      <c r="F164" s="72"/>
      <c r="G164" s="72"/>
      <c r="H164" s="72"/>
      <c r="I164" s="72"/>
      <c r="J164" s="72"/>
    </row>
    <row r="165" spans="3:10" s="121" customFormat="1" x14ac:dyDescent="0.3">
      <c r="C165" s="72"/>
      <c r="D165" s="72"/>
      <c r="E165" s="72"/>
      <c r="F165" s="72"/>
      <c r="G165" s="72"/>
      <c r="H165" s="72"/>
      <c r="I165" s="72"/>
      <c r="J165" s="72"/>
    </row>
    <row r="166" spans="3:10" s="121" customFormat="1" x14ac:dyDescent="0.3">
      <c r="C166" s="72"/>
      <c r="D166" s="72"/>
      <c r="E166" s="72"/>
      <c r="F166" s="72"/>
      <c r="G166" s="72"/>
      <c r="H166" s="72"/>
      <c r="I166" s="72"/>
      <c r="J166" s="72"/>
    </row>
    <row r="167" spans="3:10" s="121" customFormat="1" x14ac:dyDescent="0.3">
      <c r="C167" s="72"/>
      <c r="D167" s="72"/>
      <c r="E167" s="72"/>
      <c r="F167" s="72"/>
      <c r="G167" s="72"/>
      <c r="H167" s="72"/>
      <c r="I167" s="72"/>
      <c r="J167" s="72"/>
    </row>
    <row r="168" spans="3:10" s="121" customFormat="1" x14ac:dyDescent="0.3">
      <c r="C168" s="72"/>
      <c r="D168" s="72"/>
      <c r="E168" s="72"/>
      <c r="F168" s="72"/>
      <c r="G168" s="72"/>
      <c r="H168" s="72"/>
      <c r="I168" s="72"/>
      <c r="J168" s="72"/>
    </row>
    <row r="169" spans="3:10" s="121" customFormat="1" x14ac:dyDescent="0.3">
      <c r="C169" s="72"/>
      <c r="D169" s="72"/>
      <c r="E169" s="72"/>
      <c r="F169" s="72"/>
      <c r="G169" s="72"/>
      <c r="H169" s="72"/>
      <c r="I169" s="72"/>
      <c r="J169" s="72"/>
    </row>
    <row r="170" spans="3:10" s="121" customFormat="1" x14ac:dyDescent="0.3">
      <c r="C170" s="72"/>
      <c r="D170" s="72"/>
      <c r="E170" s="72"/>
      <c r="F170" s="72"/>
      <c r="G170" s="72"/>
      <c r="H170" s="72"/>
      <c r="I170" s="72"/>
      <c r="J170" s="72"/>
    </row>
    <row r="171" spans="3:10" s="121" customFormat="1" x14ac:dyDescent="0.3">
      <c r="C171" s="72"/>
      <c r="D171" s="72"/>
      <c r="E171" s="72"/>
      <c r="F171" s="72"/>
      <c r="G171" s="72"/>
      <c r="H171" s="72"/>
      <c r="I171" s="72"/>
      <c r="J171" s="72"/>
    </row>
    <row r="172" spans="3:10" s="121" customFormat="1" x14ac:dyDescent="0.3">
      <c r="C172" s="72"/>
      <c r="D172" s="72"/>
      <c r="E172" s="72"/>
      <c r="F172" s="72"/>
      <c r="G172" s="72"/>
      <c r="H172" s="72"/>
      <c r="I172" s="72"/>
      <c r="J172" s="72"/>
    </row>
    <row r="173" spans="3:10" s="121" customFormat="1" x14ac:dyDescent="0.3">
      <c r="C173" s="72"/>
      <c r="D173" s="72"/>
      <c r="E173" s="72"/>
      <c r="F173" s="72"/>
      <c r="G173" s="72"/>
      <c r="H173" s="72"/>
      <c r="I173" s="72"/>
      <c r="J173" s="72"/>
    </row>
    <row r="174" spans="3:10" s="121" customFormat="1" x14ac:dyDescent="0.3">
      <c r="C174" s="72"/>
      <c r="D174" s="72"/>
      <c r="E174" s="72"/>
      <c r="F174" s="72"/>
      <c r="G174" s="72"/>
      <c r="H174" s="72"/>
      <c r="I174" s="72"/>
      <c r="J174" s="72"/>
    </row>
    <row r="175" spans="3:10" s="121" customFormat="1" x14ac:dyDescent="0.3">
      <c r="C175" s="72"/>
      <c r="D175" s="72"/>
      <c r="E175" s="72"/>
      <c r="F175" s="72"/>
      <c r="G175" s="72"/>
      <c r="H175" s="72"/>
      <c r="I175" s="72"/>
      <c r="J175" s="72"/>
    </row>
    <row r="176" spans="3:10" s="121" customFormat="1" x14ac:dyDescent="0.3">
      <c r="C176" s="72"/>
      <c r="D176" s="72"/>
      <c r="E176" s="72"/>
      <c r="F176" s="72"/>
      <c r="G176" s="72"/>
      <c r="H176" s="72"/>
      <c r="I176" s="72"/>
      <c r="J176" s="72"/>
    </row>
    <row r="177" spans="3:10" s="121" customFormat="1" x14ac:dyDescent="0.3">
      <c r="C177" s="72"/>
      <c r="D177" s="72"/>
      <c r="E177" s="72"/>
      <c r="F177" s="72"/>
      <c r="G177" s="72"/>
      <c r="H177" s="72"/>
      <c r="I177" s="72"/>
      <c r="J177" s="72"/>
    </row>
    <row r="178" spans="3:10" s="121" customFormat="1" x14ac:dyDescent="0.3">
      <c r="C178" s="72"/>
      <c r="D178" s="72"/>
      <c r="E178" s="72"/>
      <c r="F178" s="72"/>
      <c r="G178" s="72"/>
      <c r="H178" s="72"/>
      <c r="I178" s="72"/>
      <c r="J178" s="72"/>
    </row>
    <row r="179" spans="3:10" s="121" customFormat="1" x14ac:dyDescent="0.3">
      <c r="C179" s="72"/>
      <c r="D179" s="72"/>
      <c r="E179" s="72"/>
      <c r="F179" s="72"/>
      <c r="G179" s="72"/>
      <c r="H179" s="72"/>
      <c r="I179" s="72"/>
      <c r="J179" s="72"/>
    </row>
    <row r="180" spans="3:10" s="121" customFormat="1" x14ac:dyDescent="0.3">
      <c r="C180" s="72"/>
      <c r="D180" s="72"/>
      <c r="E180" s="72"/>
      <c r="F180" s="72"/>
      <c r="G180" s="72"/>
      <c r="H180" s="72"/>
      <c r="I180" s="72"/>
      <c r="J180" s="72"/>
    </row>
    <row r="181" spans="3:10" s="121" customFormat="1" x14ac:dyDescent="0.3">
      <c r="C181" s="72"/>
      <c r="D181" s="72"/>
      <c r="E181" s="72"/>
      <c r="F181" s="72"/>
      <c r="G181" s="72"/>
      <c r="H181" s="72"/>
      <c r="I181" s="72"/>
      <c r="J181" s="72"/>
    </row>
    <row r="182" spans="3:10" s="121" customFormat="1" x14ac:dyDescent="0.3">
      <c r="C182" s="72"/>
      <c r="D182" s="72"/>
      <c r="E182" s="72"/>
      <c r="F182" s="72"/>
      <c r="G182" s="72"/>
      <c r="H182" s="72"/>
      <c r="I182" s="72"/>
      <c r="J182" s="72"/>
    </row>
    <row r="183" spans="3:10" s="121" customFormat="1" x14ac:dyDescent="0.3">
      <c r="C183" s="72"/>
      <c r="D183" s="72"/>
      <c r="E183" s="72"/>
      <c r="F183" s="72"/>
      <c r="G183" s="72"/>
      <c r="H183" s="72"/>
      <c r="I183" s="72"/>
      <c r="J183" s="72"/>
    </row>
    <row r="184" spans="3:10" s="121" customFormat="1" x14ac:dyDescent="0.3">
      <c r="C184" s="72"/>
      <c r="D184" s="72"/>
      <c r="E184" s="72"/>
      <c r="F184" s="72"/>
      <c r="G184" s="72"/>
      <c r="H184" s="72"/>
      <c r="I184" s="72"/>
      <c r="J184" s="72"/>
    </row>
    <row r="185" spans="3:10" s="121" customFormat="1" x14ac:dyDescent="0.3">
      <c r="C185" s="72"/>
      <c r="D185" s="72"/>
      <c r="E185" s="72"/>
      <c r="F185" s="72"/>
      <c r="G185" s="72"/>
      <c r="H185" s="72"/>
      <c r="I185" s="72"/>
      <c r="J185" s="72"/>
    </row>
    <row r="186" spans="3:10" s="121" customFormat="1" x14ac:dyDescent="0.3">
      <c r="C186" s="72"/>
      <c r="D186" s="72"/>
      <c r="E186" s="72"/>
      <c r="F186" s="72"/>
      <c r="G186" s="72"/>
      <c r="H186" s="72"/>
      <c r="I186" s="72"/>
      <c r="J186" s="72"/>
    </row>
    <row r="187" spans="3:10" s="121" customFormat="1" x14ac:dyDescent="0.3">
      <c r="C187" s="72"/>
      <c r="D187" s="72"/>
      <c r="E187" s="72"/>
      <c r="F187" s="72"/>
      <c r="G187" s="72"/>
      <c r="H187" s="72"/>
      <c r="I187" s="72"/>
      <c r="J187" s="72"/>
    </row>
    <row r="188" spans="3:10" s="121" customFormat="1" x14ac:dyDescent="0.3">
      <c r="C188" s="72"/>
      <c r="D188" s="72"/>
      <c r="E188" s="72"/>
      <c r="F188" s="72"/>
      <c r="G188" s="72"/>
      <c r="H188" s="72"/>
      <c r="I188" s="72"/>
      <c r="J188" s="72"/>
    </row>
    <row r="189" spans="3:10" s="121" customFormat="1" x14ac:dyDescent="0.3">
      <c r="C189" s="72"/>
      <c r="D189" s="72"/>
      <c r="E189" s="72"/>
      <c r="F189" s="72"/>
      <c r="G189" s="72"/>
      <c r="H189" s="72"/>
      <c r="I189" s="72"/>
      <c r="J189" s="72"/>
    </row>
    <row r="190" spans="3:10" s="121" customFormat="1" x14ac:dyDescent="0.3">
      <c r="C190" s="72"/>
      <c r="D190" s="72"/>
      <c r="E190" s="72"/>
      <c r="F190" s="72"/>
      <c r="G190" s="72"/>
      <c r="H190" s="72"/>
      <c r="I190" s="72"/>
      <c r="J190" s="72"/>
    </row>
    <row r="191" spans="3:10" s="121" customFormat="1" x14ac:dyDescent="0.3">
      <c r="C191" s="72"/>
      <c r="D191" s="72"/>
      <c r="E191" s="72"/>
      <c r="F191" s="72"/>
      <c r="G191" s="72"/>
      <c r="H191" s="72"/>
      <c r="I191" s="72"/>
      <c r="J191" s="72"/>
    </row>
    <row r="192" spans="3:10" s="121" customFormat="1" x14ac:dyDescent="0.3">
      <c r="C192" s="72"/>
      <c r="D192" s="72"/>
      <c r="E192" s="72"/>
      <c r="F192" s="72"/>
      <c r="G192" s="72"/>
      <c r="H192" s="72"/>
      <c r="I192" s="72"/>
      <c r="J192" s="72"/>
    </row>
    <row r="193" spans="3:10" s="121" customFormat="1" x14ac:dyDescent="0.3">
      <c r="C193" s="72"/>
      <c r="D193" s="72"/>
      <c r="E193" s="72"/>
      <c r="F193" s="72"/>
      <c r="G193" s="72"/>
      <c r="H193" s="72"/>
      <c r="I193" s="72"/>
      <c r="J193" s="72"/>
    </row>
    <row r="194" spans="3:10" s="121" customFormat="1" x14ac:dyDescent="0.3">
      <c r="C194" s="72"/>
      <c r="D194" s="72"/>
      <c r="E194" s="72"/>
      <c r="F194" s="72"/>
      <c r="G194" s="72"/>
      <c r="H194" s="72"/>
      <c r="I194" s="72"/>
      <c r="J194" s="72"/>
    </row>
    <row r="195" spans="3:10" s="121" customFormat="1" x14ac:dyDescent="0.3">
      <c r="C195" s="72"/>
      <c r="D195" s="72"/>
      <c r="E195" s="72"/>
      <c r="F195" s="72"/>
      <c r="G195" s="72"/>
      <c r="H195" s="72"/>
      <c r="I195" s="72"/>
      <c r="J195" s="72"/>
    </row>
    <row r="196" spans="3:10" s="121" customFormat="1" x14ac:dyDescent="0.3">
      <c r="C196" s="72"/>
      <c r="D196" s="72"/>
      <c r="E196" s="72"/>
      <c r="F196" s="72"/>
      <c r="G196" s="72"/>
      <c r="H196" s="72"/>
      <c r="I196" s="72"/>
      <c r="J196" s="72"/>
    </row>
    <row r="197" spans="3:10" s="121" customFormat="1" x14ac:dyDescent="0.3">
      <c r="C197" s="72"/>
      <c r="D197" s="72"/>
      <c r="E197" s="72"/>
      <c r="F197" s="72"/>
      <c r="G197" s="72"/>
      <c r="H197" s="72"/>
      <c r="I197" s="72"/>
      <c r="J197" s="72"/>
    </row>
    <row r="198" spans="3:10" s="121" customFormat="1" x14ac:dyDescent="0.3">
      <c r="C198" s="72"/>
      <c r="D198" s="72"/>
      <c r="E198" s="72"/>
      <c r="F198" s="72"/>
      <c r="G198" s="72"/>
      <c r="H198" s="72"/>
      <c r="I198" s="72"/>
      <c r="J198" s="72"/>
    </row>
    <row r="199" spans="3:10" s="121" customFormat="1" x14ac:dyDescent="0.3">
      <c r="C199" s="72"/>
      <c r="D199" s="72"/>
      <c r="E199" s="72"/>
      <c r="F199" s="72"/>
      <c r="G199" s="72"/>
      <c r="H199" s="72"/>
      <c r="I199" s="72"/>
      <c r="J199" s="72"/>
    </row>
    <row r="200" spans="3:10" s="121" customFormat="1" x14ac:dyDescent="0.3">
      <c r="C200" s="72"/>
      <c r="D200" s="72"/>
      <c r="E200" s="72"/>
      <c r="F200" s="72"/>
      <c r="G200" s="72"/>
      <c r="H200" s="72"/>
      <c r="I200" s="72"/>
      <c r="J200" s="72"/>
    </row>
    <row r="201" spans="3:10" s="121" customFormat="1" x14ac:dyDescent="0.3">
      <c r="C201" s="72"/>
      <c r="D201" s="72"/>
      <c r="E201" s="72"/>
      <c r="F201" s="72"/>
      <c r="G201" s="72"/>
      <c r="H201" s="72"/>
      <c r="I201" s="72"/>
      <c r="J201" s="72"/>
    </row>
    <row r="202" spans="3:10" s="121" customFormat="1" x14ac:dyDescent="0.3">
      <c r="C202" s="72"/>
      <c r="D202" s="72"/>
      <c r="E202" s="72"/>
      <c r="F202" s="72"/>
      <c r="G202" s="72"/>
      <c r="H202" s="72"/>
      <c r="I202" s="72"/>
      <c r="J202" s="72"/>
    </row>
    <row r="203" spans="3:10" s="121" customFormat="1" x14ac:dyDescent="0.3">
      <c r="C203" s="72"/>
      <c r="D203" s="72"/>
      <c r="E203" s="72"/>
      <c r="F203" s="72"/>
      <c r="G203" s="72"/>
      <c r="H203" s="72"/>
      <c r="I203" s="72"/>
      <c r="J203" s="72"/>
    </row>
    <row r="204" spans="3:10" s="121" customFormat="1" x14ac:dyDescent="0.3">
      <c r="C204" s="72"/>
      <c r="D204" s="72"/>
      <c r="E204" s="72"/>
      <c r="F204" s="72"/>
      <c r="G204" s="72"/>
      <c r="H204" s="72"/>
      <c r="I204" s="72"/>
      <c r="J204" s="72"/>
    </row>
    <row r="205" spans="3:10" s="121" customFormat="1" x14ac:dyDescent="0.3">
      <c r="C205" s="72"/>
      <c r="D205" s="72"/>
      <c r="E205" s="72"/>
      <c r="F205" s="72"/>
      <c r="G205" s="72"/>
      <c r="H205" s="72"/>
      <c r="I205" s="72"/>
      <c r="J205" s="72"/>
    </row>
    <row r="206" spans="3:10" s="121" customFormat="1" x14ac:dyDescent="0.3">
      <c r="C206" s="72"/>
      <c r="D206" s="72"/>
      <c r="E206" s="72"/>
      <c r="F206" s="72"/>
      <c r="G206" s="72"/>
      <c r="H206" s="72"/>
      <c r="I206" s="72"/>
      <c r="J206" s="72"/>
    </row>
    <row r="207" spans="3:10" s="121" customFormat="1" x14ac:dyDescent="0.3">
      <c r="C207" s="72"/>
      <c r="D207" s="72"/>
      <c r="E207" s="72"/>
      <c r="F207" s="72"/>
      <c r="G207" s="72"/>
      <c r="H207" s="72"/>
      <c r="I207" s="72"/>
      <c r="J207" s="72"/>
    </row>
    <row r="208" spans="3:10" s="121" customFormat="1" x14ac:dyDescent="0.3">
      <c r="C208" s="72"/>
      <c r="D208" s="72"/>
      <c r="E208" s="72"/>
      <c r="F208" s="72"/>
      <c r="G208" s="72"/>
      <c r="H208" s="72"/>
      <c r="I208" s="72"/>
      <c r="J208" s="72"/>
    </row>
    <row r="209" spans="3:10" s="121" customFormat="1" x14ac:dyDescent="0.3">
      <c r="C209" s="72"/>
      <c r="D209" s="72"/>
      <c r="E209" s="72"/>
      <c r="F209" s="72"/>
      <c r="G209" s="72"/>
      <c r="H209" s="72"/>
      <c r="I209" s="72"/>
      <c r="J209" s="72"/>
    </row>
    <row r="210" spans="3:10" s="121" customFormat="1" x14ac:dyDescent="0.3">
      <c r="C210" s="72"/>
      <c r="D210" s="72"/>
      <c r="E210" s="72"/>
      <c r="F210" s="72"/>
      <c r="G210" s="72"/>
      <c r="H210" s="72"/>
      <c r="I210" s="72"/>
      <c r="J210" s="72"/>
    </row>
    <row r="211" spans="3:10" s="121" customFormat="1" x14ac:dyDescent="0.3">
      <c r="C211" s="72"/>
      <c r="D211" s="72"/>
      <c r="E211" s="72"/>
      <c r="F211" s="72"/>
      <c r="G211" s="72"/>
      <c r="H211" s="72"/>
      <c r="I211" s="72"/>
      <c r="J211" s="72"/>
    </row>
    <row r="212" spans="3:10" s="121" customFormat="1" x14ac:dyDescent="0.3">
      <c r="C212" s="72"/>
      <c r="D212" s="72"/>
      <c r="E212" s="72"/>
      <c r="F212" s="72"/>
      <c r="G212" s="72"/>
      <c r="H212" s="72"/>
      <c r="I212" s="72"/>
      <c r="J212" s="72"/>
    </row>
    <row r="213" spans="3:10" s="121" customFormat="1" x14ac:dyDescent="0.3">
      <c r="C213" s="72"/>
      <c r="D213" s="72"/>
      <c r="E213" s="72"/>
      <c r="F213" s="72"/>
      <c r="G213" s="72"/>
      <c r="H213" s="72"/>
      <c r="I213" s="72"/>
      <c r="J213" s="72"/>
    </row>
    <row r="214" spans="3:10" s="121" customFormat="1" x14ac:dyDescent="0.3">
      <c r="C214" s="72"/>
      <c r="D214" s="72"/>
      <c r="E214" s="72"/>
      <c r="F214" s="72"/>
      <c r="G214" s="72"/>
      <c r="H214" s="72"/>
      <c r="I214" s="72"/>
      <c r="J214" s="72"/>
    </row>
    <row r="215" spans="3:10" s="121" customFormat="1" x14ac:dyDescent="0.3">
      <c r="C215" s="72"/>
      <c r="D215" s="72"/>
      <c r="E215" s="72"/>
      <c r="F215" s="72"/>
      <c r="G215" s="72"/>
      <c r="H215" s="72"/>
      <c r="I215" s="72"/>
      <c r="J215" s="72"/>
    </row>
    <row r="216" spans="3:10" s="121" customFormat="1" x14ac:dyDescent="0.3">
      <c r="C216" s="72"/>
      <c r="D216" s="72"/>
      <c r="E216" s="72"/>
      <c r="F216" s="72"/>
      <c r="G216" s="72"/>
      <c r="H216" s="72"/>
      <c r="I216" s="72"/>
      <c r="J216" s="72"/>
    </row>
    <row r="217" spans="3:10" s="121" customFormat="1" x14ac:dyDescent="0.3">
      <c r="C217" s="72"/>
      <c r="D217" s="72"/>
      <c r="E217" s="72"/>
      <c r="F217" s="72"/>
      <c r="G217" s="72"/>
      <c r="H217" s="72"/>
      <c r="I217" s="72"/>
      <c r="J217" s="72"/>
    </row>
    <row r="218" spans="3:10" s="121" customFormat="1" x14ac:dyDescent="0.3">
      <c r="C218" s="72"/>
      <c r="D218" s="72"/>
      <c r="E218" s="72"/>
      <c r="F218" s="72"/>
      <c r="G218" s="72"/>
      <c r="H218" s="72"/>
      <c r="I218" s="72"/>
      <c r="J218" s="72"/>
    </row>
    <row r="219" spans="3:10" s="121" customFormat="1" x14ac:dyDescent="0.3">
      <c r="C219" s="72"/>
      <c r="D219" s="72"/>
      <c r="E219" s="72"/>
      <c r="F219" s="72"/>
      <c r="G219" s="72"/>
      <c r="H219" s="72"/>
      <c r="I219" s="72"/>
      <c r="J219" s="72"/>
    </row>
    <row r="220" spans="3:10" s="121" customFormat="1" x14ac:dyDescent="0.3">
      <c r="C220" s="72"/>
      <c r="D220" s="72"/>
      <c r="E220" s="72"/>
      <c r="F220" s="72"/>
      <c r="G220" s="72"/>
      <c r="H220" s="72"/>
      <c r="I220" s="72"/>
      <c r="J220" s="72"/>
    </row>
    <row r="221" spans="3:10" s="121" customFormat="1" x14ac:dyDescent="0.3">
      <c r="C221" s="72"/>
      <c r="D221" s="72"/>
      <c r="E221" s="72"/>
      <c r="F221" s="72"/>
      <c r="G221" s="72"/>
      <c r="H221" s="72"/>
      <c r="I221" s="72"/>
      <c r="J221" s="72"/>
    </row>
    <row r="222" spans="3:10" s="121" customFormat="1" x14ac:dyDescent="0.3">
      <c r="C222" s="72"/>
      <c r="D222" s="72"/>
      <c r="E222" s="72"/>
      <c r="F222" s="72"/>
      <c r="G222" s="72"/>
      <c r="H222" s="72"/>
      <c r="I222" s="72"/>
      <c r="J222" s="72"/>
    </row>
    <row r="223" spans="3:10" s="121" customFormat="1" x14ac:dyDescent="0.3">
      <c r="C223" s="72"/>
      <c r="D223" s="72"/>
      <c r="E223" s="72"/>
      <c r="F223" s="72"/>
      <c r="G223" s="72"/>
      <c r="H223" s="72"/>
      <c r="I223" s="72"/>
      <c r="J223" s="72"/>
    </row>
    <row r="224" spans="3:10" s="121" customFormat="1" x14ac:dyDescent="0.3">
      <c r="C224" s="72"/>
      <c r="D224" s="72"/>
      <c r="E224" s="72"/>
      <c r="F224" s="72"/>
      <c r="G224" s="72"/>
      <c r="H224" s="72"/>
      <c r="I224" s="72"/>
      <c r="J224" s="72"/>
    </row>
    <row r="225" spans="3:10" s="121" customFormat="1" x14ac:dyDescent="0.3">
      <c r="C225" s="72"/>
      <c r="D225" s="72"/>
      <c r="E225" s="72"/>
      <c r="F225" s="72"/>
      <c r="G225" s="72"/>
      <c r="H225" s="72"/>
      <c r="I225" s="72"/>
      <c r="J225" s="72"/>
    </row>
    <row r="226" spans="3:10" s="121" customFormat="1" x14ac:dyDescent="0.3">
      <c r="C226" s="72"/>
      <c r="D226" s="72"/>
      <c r="E226" s="72"/>
      <c r="F226" s="72"/>
      <c r="G226" s="72"/>
      <c r="H226" s="72"/>
      <c r="I226" s="72"/>
      <c r="J226" s="72"/>
    </row>
    <row r="227" spans="3:10" s="121" customFormat="1" x14ac:dyDescent="0.3">
      <c r="C227" s="72"/>
      <c r="D227" s="72"/>
      <c r="E227" s="72"/>
      <c r="F227" s="72"/>
      <c r="G227" s="72"/>
      <c r="H227" s="72"/>
      <c r="I227" s="72"/>
      <c r="J227" s="72"/>
    </row>
    <row r="228" spans="3:10" s="121" customFormat="1" x14ac:dyDescent="0.3">
      <c r="C228" s="72"/>
      <c r="D228" s="72"/>
      <c r="E228" s="72"/>
      <c r="F228" s="72"/>
      <c r="G228" s="72"/>
      <c r="H228" s="72"/>
      <c r="I228" s="72"/>
      <c r="J228" s="72"/>
    </row>
    <row r="229" spans="3:10" s="121" customFormat="1" x14ac:dyDescent="0.3">
      <c r="C229" s="72"/>
      <c r="D229" s="72"/>
      <c r="E229" s="72"/>
      <c r="F229" s="72"/>
      <c r="G229" s="72"/>
      <c r="H229" s="72"/>
      <c r="I229" s="72"/>
      <c r="J229" s="72"/>
    </row>
    <row r="230" spans="3:10" s="121" customFormat="1" x14ac:dyDescent="0.3">
      <c r="C230" s="72"/>
      <c r="D230" s="72"/>
      <c r="E230" s="72"/>
      <c r="F230" s="72"/>
      <c r="G230" s="72"/>
      <c r="H230" s="72"/>
      <c r="I230" s="72"/>
      <c r="J230" s="72"/>
    </row>
    <row r="231" spans="3:10" s="121" customFormat="1" x14ac:dyDescent="0.3">
      <c r="C231" s="72"/>
      <c r="D231" s="72"/>
      <c r="E231" s="72"/>
      <c r="F231" s="72"/>
      <c r="G231" s="72"/>
      <c r="H231" s="72"/>
      <c r="I231" s="72"/>
      <c r="J231" s="72"/>
    </row>
    <row r="232" spans="3:10" s="121" customFormat="1" x14ac:dyDescent="0.3">
      <c r="C232" s="72"/>
      <c r="D232" s="72"/>
      <c r="E232" s="72"/>
      <c r="F232" s="72"/>
      <c r="G232" s="72"/>
      <c r="H232" s="72"/>
      <c r="I232" s="72"/>
      <c r="J232" s="72"/>
    </row>
    <row r="233" spans="3:10" s="121" customFormat="1" x14ac:dyDescent="0.3">
      <c r="C233" s="72"/>
      <c r="D233" s="72"/>
      <c r="E233" s="72"/>
      <c r="F233" s="72"/>
      <c r="G233" s="72"/>
      <c r="H233" s="72"/>
      <c r="I233" s="72"/>
      <c r="J233" s="72"/>
    </row>
    <row r="234" spans="3:10" s="121" customFormat="1" x14ac:dyDescent="0.3">
      <c r="C234" s="72"/>
      <c r="D234" s="72"/>
      <c r="E234" s="72"/>
      <c r="F234" s="72"/>
      <c r="G234" s="72"/>
      <c r="H234" s="72"/>
      <c r="I234" s="72"/>
      <c r="J234" s="72"/>
    </row>
    <row r="235" spans="3:10" s="121" customFormat="1" x14ac:dyDescent="0.3">
      <c r="C235" s="72"/>
      <c r="D235" s="72"/>
      <c r="E235" s="72"/>
      <c r="F235" s="72"/>
      <c r="G235" s="72"/>
      <c r="H235" s="72"/>
      <c r="I235" s="72"/>
      <c r="J235" s="72"/>
    </row>
    <row r="236" spans="3:10" s="121" customFormat="1" x14ac:dyDescent="0.3">
      <c r="C236" s="72"/>
      <c r="D236" s="72"/>
      <c r="E236" s="72"/>
      <c r="F236" s="72"/>
      <c r="G236" s="72"/>
      <c r="H236" s="72"/>
      <c r="I236" s="72"/>
      <c r="J236" s="72"/>
    </row>
    <row r="237" spans="3:10" s="121" customFormat="1" x14ac:dyDescent="0.3">
      <c r="C237" s="72"/>
      <c r="D237" s="72"/>
      <c r="E237" s="72"/>
      <c r="F237" s="72"/>
      <c r="G237" s="72"/>
      <c r="H237" s="72"/>
      <c r="I237" s="72"/>
      <c r="J237" s="72"/>
    </row>
    <row r="238" spans="3:10" s="121" customFormat="1" x14ac:dyDescent="0.3">
      <c r="C238" s="72"/>
      <c r="D238" s="72"/>
      <c r="E238" s="72"/>
      <c r="F238" s="72"/>
      <c r="G238" s="72"/>
      <c r="H238" s="72"/>
      <c r="I238" s="72"/>
      <c r="J238" s="72"/>
    </row>
    <row r="239" spans="3:10" s="121" customFormat="1" x14ac:dyDescent="0.3">
      <c r="C239" s="72"/>
      <c r="D239" s="72"/>
      <c r="E239" s="72"/>
      <c r="F239" s="72"/>
      <c r="G239" s="72"/>
      <c r="H239" s="72"/>
      <c r="I239" s="72"/>
      <c r="J239" s="72"/>
    </row>
    <row r="240" spans="3:10" s="121" customFormat="1" x14ac:dyDescent="0.3">
      <c r="C240" s="72"/>
      <c r="D240" s="72"/>
      <c r="E240" s="72"/>
      <c r="F240" s="72"/>
      <c r="G240" s="72"/>
      <c r="H240" s="72"/>
      <c r="I240" s="72"/>
      <c r="J240" s="72"/>
    </row>
    <row r="241" spans="3:10" s="121" customFormat="1" x14ac:dyDescent="0.3">
      <c r="C241" s="72"/>
      <c r="D241" s="72"/>
      <c r="E241" s="72"/>
      <c r="F241" s="72"/>
      <c r="G241" s="72"/>
      <c r="H241" s="72"/>
      <c r="I241" s="72"/>
      <c r="J241" s="72"/>
    </row>
    <row r="242" spans="3:10" s="121" customFormat="1" x14ac:dyDescent="0.3">
      <c r="C242" s="72"/>
      <c r="D242" s="72"/>
      <c r="E242" s="72"/>
      <c r="F242" s="72"/>
      <c r="G242" s="72"/>
      <c r="H242" s="72"/>
      <c r="I242" s="72"/>
      <c r="J242" s="72"/>
    </row>
    <row r="243" spans="3:10" s="121" customFormat="1" x14ac:dyDescent="0.3">
      <c r="C243" s="72"/>
      <c r="D243" s="72"/>
      <c r="E243" s="72"/>
      <c r="F243" s="72"/>
      <c r="G243" s="72"/>
      <c r="H243" s="72"/>
      <c r="I243" s="72"/>
      <c r="J243" s="72"/>
    </row>
    <row r="244" spans="3:10" s="121" customFormat="1" x14ac:dyDescent="0.3">
      <c r="C244" s="72"/>
      <c r="D244" s="72"/>
      <c r="E244" s="72"/>
      <c r="F244" s="72"/>
      <c r="G244" s="72"/>
      <c r="H244" s="72"/>
      <c r="I244" s="72"/>
      <c r="J244" s="72"/>
    </row>
    <row r="245" spans="3:10" s="121" customFormat="1" x14ac:dyDescent="0.3">
      <c r="C245" s="72"/>
      <c r="D245" s="72"/>
      <c r="E245" s="72"/>
      <c r="F245" s="72"/>
      <c r="G245" s="72"/>
      <c r="H245" s="72"/>
      <c r="I245" s="72"/>
      <c r="J245" s="72"/>
    </row>
    <row r="246" spans="3:10" s="121" customFormat="1" x14ac:dyDescent="0.3">
      <c r="C246" s="72"/>
      <c r="D246" s="72"/>
      <c r="E246" s="72"/>
      <c r="F246" s="72"/>
      <c r="G246" s="72"/>
      <c r="H246" s="72"/>
      <c r="I246" s="72"/>
      <c r="J246" s="72"/>
    </row>
    <row r="247" spans="3:10" s="121" customFormat="1" x14ac:dyDescent="0.3">
      <c r="C247" s="72"/>
      <c r="D247" s="72"/>
      <c r="E247" s="72"/>
      <c r="F247" s="72"/>
      <c r="G247" s="72"/>
      <c r="H247" s="72"/>
      <c r="I247" s="72"/>
      <c r="J247" s="72"/>
    </row>
    <row r="248" spans="3:10" s="121" customFormat="1" x14ac:dyDescent="0.3">
      <c r="C248" s="72"/>
      <c r="D248" s="72"/>
      <c r="E248" s="72"/>
      <c r="F248" s="72"/>
      <c r="G248" s="72"/>
      <c r="H248" s="72"/>
      <c r="I248" s="72"/>
      <c r="J248" s="72"/>
    </row>
    <row r="249" spans="3:10" s="121" customFormat="1" x14ac:dyDescent="0.3">
      <c r="C249" s="72"/>
      <c r="D249" s="72"/>
      <c r="E249" s="72"/>
      <c r="F249" s="72"/>
      <c r="G249" s="72"/>
      <c r="H249" s="72"/>
      <c r="I249" s="72"/>
      <c r="J249" s="72"/>
    </row>
    <row r="250" spans="3:10" s="121" customFormat="1" x14ac:dyDescent="0.3">
      <c r="C250" s="72"/>
      <c r="D250" s="72"/>
      <c r="E250" s="72"/>
      <c r="F250" s="72"/>
      <c r="G250" s="72"/>
      <c r="H250" s="72"/>
      <c r="I250" s="72"/>
      <c r="J250" s="72"/>
    </row>
    <row r="251" spans="3:10" s="121" customFormat="1" x14ac:dyDescent="0.3">
      <c r="C251" s="72"/>
      <c r="D251" s="72"/>
      <c r="E251" s="72"/>
      <c r="F251" s="72"/>
      <c r="G251" s="72"/>
      <c r="H251" s="72"/>
      <c r="I251" s="72"/>
      <c r="J251" s="72"/>
    </row>
    <row r="252" spans="3:10" s="121" customFormat="1" x14ac:dyDescent="0.3">
      <c r="C252" s="72"/>
      <c r="D252" s="72"/>
      <c r="E252" s="72"/>
      <c r="F252" s="72"/>
      <c r="G252" s="72"/>
      <c r="H252" s="72"/>
      <c r="I252" s="72"/>
      <c r="J252" s="72"/>
    </row>
    <row r="253" spans="3:10" s="121" customFormat="1" x14ac:dyDescent="0.3">
      <c r="C253" s="72"/>
      <c r="D253" s="72"/>
      <c r="E253" s="72"/>
      <c r="F253" s="72"/>
      <c r="G253" s="72"/>
      <c r="H253" s="72"/>
      <c r="I253" s="72"/>
      <c r="J253" s="72"/>
    </row>
    <row r="254" spans="3:10" s="121" customFormat="1" x14ac:dyDescent="0.3">
      <c r="C254" s="72"/>
      <c r="D254" s="72"/>
      <c r="E254" s="72"/>
      <c r="F254" s="72"/>
      <c r="G254" s="72"/>
      <c r="H254" s="72"/>
      <c r="I254" s="72"/>
      <c r="J254" s="72"/>
    </row>
    <row r="255" spans="3:10" s="121" customFormat="1" x14ac:dyDescent="0.3">
      <c r="C255" s="72"/>
      <c r="D255" s="72"/>
      <c r="E255" s="72"/>
      <c r="F255" s="72"/>
      <c r="G255" s="72"/>
      <c r="H255" s="72"/>
      <c r="I255" s="72"/>
      <c r="J255" s="72"/>
    </row>
    <row r="256" spans="3:10" s="121" customFormat="1" x14ac:dyDescent="0.3">
      <c r="C256" s="72"/>
      <c r="D256" s="72"/>
      <c r="E256" s="72"/>
      <c r="F256" s="72"/>
      <c r="G256" s="72"/>
      <c r="H256" s="72"/>
      <c r="I256" s="72"/>
      <c r="J256" s="72"/>
    </row>
    <row r="257" spans="3:10" s="121" customFormat="1" x14ac:dyDescent="0.3">
      <c r="C257" s="72"/>
      <c r="D257" s="72"/>
      <c r="E257" s="72"/>
      <c r="F257" s="72"/>
      <c r="G257" s="72"/>
      <c r="H257" s="72"/>
      <c r="I257" s="72"/>
      <c r="J257" s="72"/>
    </row>
    <row r="258" spans="3:10" s="121" customFormat="1" x14ac:dyDescent="0.3">
      <c r="C258" s="72"/>
      <c r="D258" s="72"/>
      <c r="E258" s="72"/>
      <c r="F258" s="72"/>
      <c r="G258" s="72"/>
      <c r="H258" s="72"/>
      <c r="I258" s="72"/>
      <c r="J258" s="72"/>
    </row>
    <row r="259" spans="3:10" s="121" customFormat="1" x14ac:dyDescent="0.3">
      <c r="C259" s="72"/>
      <c r="D259" s="72"/>
      <c r="E259" s="72"/>
      <c r="F259" s="72"/>
      <c r="G259" s="72"/>
      <c r="H259" s="72"/>
      <c r="I259" s="72"/>
      <c r="J259" s="72"/>
    </row>
    <row r="260" spans="3:10" s="121" customFormat="1" x14ac:dyDescent="0.3">
      <c r="C260" s="72"/>
      <c r="D260" s="72"/>
      <c r="E260" s="72"/>
      <c r="F260" s="72"/>
      <c r="G260" s="72"/>
      <c r="H260" s="72"/>
      <c r="I260" s="72"/>
      <c r="J260" s="72"/>
    </row>
    <row r="261" spans="3:10" s="121" customFormat="1" x14ac:dyDescent="0.3">
      <c r="C261" s="72"/>
      <c r="D261" s="72"/>
      <c r="E261" s="72"/>
      <c r="F261" s="72"/>
      <c r="G261" s="72"/>
      <c r="H261" s="72"/>
      <c r="I261" s="72"/>
      <c r="J261" s="72"/>
    </row>
    <row r="262" spans="3:10" s="121" customFormat="1" x14ac:dyDescent="0.3">
      <c r="C262" s="72"/>
      <c r="D262" s="72"/>
      <c r="E262" s="72"/>
      <c r="F262" s="72"/>
      <c r="G262" s="72"/>
      <c r="H262" s="72"/>
      <c r="I262" s="72"/>
      <c r="J262" s="72"/>
    </row>
    <row r="263" spans="3:10" s="121" customFormat="1" x14ac:dyDescent="0.3">
      <c r="C263" s="72"/>
      <c r="D263" s="72"/>
      <c r="E263" s="72"/>
      <c r="F263" s="72"/>
      <c r="G263" s="72"/>
      <c r="H263" s="72"/>
      <c r="I263" s="72"/>
      <c r="J263" s="72"/>
    </row>
    <row r="264" spans="3:10" s="121" customFormat="1" x14ac:dyDescent="0.3">
      <c r="C264" s="72"/>
      <c r="D264" s="72"/>
      <c r="E264" s="72"/>
      <c r="F264" s="72"/>
      <c r="G264" s="72"/>
      <c r="H264" s="72"/>
      <c r="I264" s="72"/>
      <c r="J264" s="72"/>
    </row>
    <row r="265" spans="3:10" s="121" customFormat="1" x14ac:dyDescent="0.3">
      <c r="C265" s="72"/>
      <c r="D265" s="72"/>
      <c r="E265" s="72"/>
      <c r="F265" s="72"/>
      <c r="G265" s="72"/>
      <c r="H265" s="72"/>
      <c r="I265" s="72"/>
      <c r="J265" s="72"/>
    </row>
    <row r="266" spans="3:10" s="121" customFormat="1" x14ac:dyDescent="0.3">
      <c r="C266" s="72"/>
      <c r="D266" s="72"/>
      <c r="E266" s="72"/>
      <c r="F266" s="72"/>
      <c r="G266" s="72"/>
      <c r="H266" s="72"/>
      <c r="I266" s="72"/>
      <c r="J266" s="72"/>
    </row>
    <row r="267" spans="3:10" s="121" customFormat="1" x14ac:dyDescent="0.3">
      <c r="C267" s="72"/>
      <c r="D267" s="72"/>
      <c r="E267" s="72"/>
      <c r="F267" s="72"/>
      <c r="G267" s="72"/>
      <c r="H267" s="72"/>
      <c r="I267" s="72"/>
      <c r="J267" s="72"/>
    </row>
    <row r="268" spans="3:10" s="121" customFormat="1" x14ac:dyDescent="0.3">
      <c r="C268" s="72"/>
      <c r="D268" s="72"/>
      <c r="E268" s="72"/>
      <c r="F268" s="72"/>
      <c r="G268" s="72"/>
      <c r="H268" s="72"/>
      <c r="I268" s="72"/>
      <c r="J268" s="72"/>
    </row>
    <row r="269" spans="3:10" s="121" customFormat="1" x14ac:dyDescent="0.3">
      <c r="C269" s="72"/>
      <c r="D269" s="72"/>
      <c r="E269" s="72"/>
      <c r="F269" s="72"/>
      <c r="G269" s="72"/>
      <c r="H269" s="72"/>
      <c r="I269" s="72"/>
      <c r="J269" s="72"/>
    </row>
    <row r="270" spans="3:10" s="121" customFormat="1" x14ac:dyDescent="0.3">
      <c r="C270" s="72"/>
      <c r="D270" s="72"/>
      <c r="E270" s="72"/>
      <c r="F270" s="72"/>
      <c r="G270" s="72"/>
      <c r="H270" s="72"/>
      <c r="I270" s="72"/>
      <c r="J270" s="72"/>
    </row>
    <row r="271" spans="3:10" s="121" customFormat="1" x14ac:dyDescent="0.3">
      <c r="C271" s="72"/>
      <c r="D271" s="72"/>
      <c r="E271" s="72"/>
      <c r="F271" s="72"/>
      <c r="G271" s="72"/>
      <c r="H271" s="72"/>
      <c r="I271" s="72"/>
      <c r="J271" s="72"/>
    </row>
    <row r="272" spans="3:10" s="121" customFormat="1" x14ac:dyDescent="0.3">
      <c r="C272" s="72"/>
      <c r="D272" s="72"/>
      <c r="E272" s="72"/>
      <c r="F272" s="72"/>
      <c r="G272" s="72"/>
      <c r="H272" s="72"/>
      <c r="I272" s="72"/>
      <c r="J272" s="72"/>
    </row>
    <row r="273" spans="3:10" s="121" customFormat="1" x14ac:dyDescent="0.3">
      <c r="C273" s="72"/>
      <c r="D273" s="72"/>
      <c r="E273" s="72"/>
      <c r="F273" s="72"/>
      <c r="G273" s="72"/>
      <c r="H273" s="72"/>
      <c r="I273" s="72"/>
      <c r="J273" s="72"/>
    </row>
    <row r="274" spans="3:10" s="121" customFormat="1" x14ac:dyDescent="0.3">
      <c r="C274" s="72"/>
      <c r="D274" s="72"/>
      <c r="E274" s="72"/>
      <c r="F274" s="72"/>
      <c r="G274" s="72"/>
      <c r="H274" s="72"/>
      <c r="I274" s="72"/>
      <c r="J274" s="72"/>
    </row>
    <row r="275" spans="3:10" s="121" customFormat="1" x14ac:dyDescent="0.3">
      <c r="C275" s="72"/>
      <c r="D275" s="72"/>
      <c r="E275" s="72"/>
      <c r="F275" s="72"/>
      <c r="G275" s="72"/>
      <c r="H275" s="72"/>
      <c r="I275" s="72"/>
      <c r="J275" s="72"/>
    </row>
    <row r="276" spans="3:10" s="121" customFormat="1" x14ac:dyDescent="0.3">
      <c r="C276" s="72"/>
      <c r="D276" s="72"/>
      <c r="E276" s="72"/>
      <c r="F276" s="72"/>
      <c r="G276" s="72"/>
      <c r="H276" s="72"/>
      <c r="I276" s="72"/>
      <c r="J276" s="72"/>
    </row>
    <row r="277" spans="3:10" s="121" customFormat="1" x14ac:dyDescent="0.3">
      <c r="C277" s="72"/>
      <c r="D277" s="72"/>
      <c r="E277" s="72"/>
      <c r="F277" s="72"/>
      <c r="G277" s="72"/>
      <c r="H277" s="72"/>
      <c r="I277" s="72"/>
      <c r="J277" s="72"/>
    </row>
    <row r="278" spans="3:10" s="121" customFormat="1" x14ac:dyDescent="0.3">
      <c r="C278" s="72"/>
      <c r="D278" s="72"/>
      <c r="E278" s="72"/>
      <c r="F278" s="72"/>
      <c r="G278" s="72"/>
      <c r="H278" s="72"/>
      <c r="I278" s="72"/>
      <c r="J278" s="72"/>
    </row>
    <row r="279" spans="3:10" s="121" customFormat="1" x14ac:dyDescent="0.3">
      <c r="C279" s="72"/>
      <c r="D279" s="72"/>
      <c r="E279" s="72"/>
      <c r="F279" s="72"/>
      <c r="G279" s="72"/>
      <c r="H279" s="72"/>
      <c r="I279" s="72"/>
      <c r="J279" s="72"/>
    </row>
    <row r="280" spans="3:10" s="121" customFormat="1" x14ac:dyDescent="0.3">
      <c r="C280" s="72"/>
      <c r="D280" s="72"/>
      <c r="E280" s="72"/>
      <c r="F280" s="72"/>
      <c r="G280" s="72"/>
      <c r="H280" s="72"/>
      <c r="I280" s="72"/>
      <c r="J280" s="72"/>
    </row>
    <row r="281" spans="3:10" s="121" customFormat="1" x14ac:dyDescent="0.3">
      <c r="C281" s="72"/>
      <c r="D281" s="72"/>
      <c r="E281" s="72"/>
      <c r="F281" s="72"/>
      <c r="G281" s="72"/>
      <c r="H281" s="72"/>
      <c r="I281" s="72"/>
      <c r="J281" s="72"/>
    </row>
    <row r="282" spans="3:10" s="121" customFormat="1" x14ac:dyDescent="0.3">
      <c r="C282" s="72"/>
      <c r="D282" s="72"/>
      <c r="E282" s="72"/>
      <c r="F282" s="72"/>
      <c r="G282" s="72"/>
      <c r="H282" s="72"/>
      <c r="I282" s="72"/>
      <c r="J282" s="72"/>
    </row>
    <row r="283" spans="3:10" s="121" customFormat="1" x14ac:dyDescent="0.3">
      <c r="C283" s="72"/>
      <c r="D283" s="72"/>
      <c r="E283" s="72"/>
      <c r="F283" s="72"/>
      <c r="G283" s="72"/>
      <c r="H283" s="72"/>
      <c r="I283" s="72"/>
      <c r="J283" s="72"/>
    </row>
    <row r="284" spans="3:10" s="121" customFormat="1" x14ac:dyDescent="0.3">
      <c r="C284" s="72"/>
      <c r="D284" s="72"/>
      <c r="E284" s="72"/>
      <c r="F284" s="72"/>
      <c r="G284" s="72"/>
      <c r="H284" s="72"/>
      <c r="I284" s="72"/>
      <c r="J284" s="72"/>
    </row>
    <row r="285" spans="3:10" s="121" customFormat="1" x14ac:dyDescent="0.3">
      <c r="C285" s="72"/>
      <c r="D285" s="72"/>
      <c r="E285" s="72"/>
      <c r="F285" s="72"/>
      <c r="G285" s="72"/>
      <c r="H285" s="72"/>
      <c r="I285" s="72"/>
      <c r="J285" s="72"/>
    </row>
    <row r="286" spans="3:10" s="121" customFormat="1" x14ac:dyDescent="0.3">
      <c r="C286" s="72"/>
      <c r="D286" s="72"/>
      <c r="E286" s="72"/>
      <c r="F286" s="72"/>
      <c r="G286" s="72"/>
      <c r="H286" s="72"/>
      <c r="I286" s="72"/>
      <c r="J286" s="72"/>
    </row>
    <row r="287" spans="3:10" s="121" customFormat="1" x14ac:dyDescent="0.3">
      <c r="C287" s="72"/>
      <c r="D287" s="72"/>
      <c r="E287" s="72"/>
      <c r="F287" s="72"/>
      <c r="G287" s="72"/>
      <c r="H287" s="72"/>
      <c r="I287" s="72"/>
      <c r="J287" s="72"/>
    </row>
    <row r="288" spans="3:10" s="121" customFormat="1" x14ac:dyDescent="0.3">
      <c r="C288" s="72"/>
      <c r="D288" s="72"/>
      <c r="E288" s="72"/>
      <c r="F288" s="72"/>
      <c r="G288" s="72"/>
      <c r="H288" s="72"/>
      <c r="I288" s="72"/>
      <c r="J288" s="72"/>
    </row>
    <row r="289" spans="3:10" s="121" customFormat="1" x14ac:dyDescent="0.3">
      <c r="C289" s="72"/>
      <c r="D289" s="72"/>
      <c r="E289" s="72"/>
      <c r="F289" s="72"/>
      <c r="G289" s="72"/>
      <c r="H289" s="72"/>
      <c r="I289" s="72"/>
      <c r="J289" s="72"/>
    </row>
    <row r="290" spans="3:10" s="121" customFormat="1" x14ac:dyDescent="0.3">
      <c r="C290" s="72"/>
      <c r="D290" s="72"/>
      <c r="E290" s="72"/>
      <c r="F290" s="72"/>
      <c r="G290" s="72"/>
      <c r="H290" s="72"/>
      <c r="I290" s="72"/>
      <c r="J290" s="72"/>
    </row>
    <row r="291" spans="3:10" s="121" customFormat="1" x14ac:dyDescent="0.3">
      <c r="C291" s="72"/>
      <c r="D291" s="72"/>
      <c r="E291" s="72"/>
      <c r="F291" s="72"/>
      <c r="G291" s="72"/>
      <c r="H291" s="72"/>
      <c r="I291" s="72"/>
      <c r="J291" s="72"/>
    </row>
    <row r="292" spans="3:10" s="121" customFormat="1" x14ac:dyDescent="0.3">
      <c r="C292" s="72"/>
      <c r="D292" s="72"/>
      <c r="E292" s="72"/>
      <c r="F292" s="72"/>
      <c r="G292" s="72"/>
      <c r="H292" s="72"/>
      <c r="I292" s="72"/>
      <c r="J292" s="72"/>
    </row>
    <row r="293" spans="3:10" s="121" customFormat="1" x14ac:dyDescent="0.3">
      <c r="C293" s="72"/>
      <c r="D293" s="72"/>
      <c r="E293" s="72"/>
      <c r="F293" s="72"/>
      <c r="G293" s="72"/>
      <c r="H293" s="72"/>
      <c r="I293" s="72"/>
      <c r="J293" s="72"/>
    </row>
    <row r="294" spans="3:10" s="121" customFormat="1" x14ac:dyDescent="0.3">
      <c r="C294" s="72"/>
      <c r="D294" s="72"/>
      <c r="E294" s="72"/>
      <c r="F294" s="72"/>
      <c r="G294" s="72"/>
      <c r="H294" s="72"/>
      <c r="I294" s="72"/>
      <c r="J294" s="72"/>
    </row>
    <row r="295" spans="3:10" s="121" customFormat="1" x14ac:dyDescent="0.3">
      <c r="C295" s="72"/>
      <c r="D295" s="72"/>
      <c r="E295" s="72"/>
      <c r="F295" s="72"/>
      <c r="G295" s="72"/>
      <c r="H295" s="72"/>
      <c r="I295" s="72"/>
      <c r="J295" s="72"/>
    </row>
    <row r="296" spans="3:10" s="121" customFormat="1" x14ac:dyDescent="0.3">
      <c r="C296" s="72"/>
      <c r="D296" s="72"/>
      <c r="E296" s="72"/>
      <c r="F296" s="72"/>
      <c r="G296" s="72"/>
      <c r="H296" s="72"/>
      <c r="I296" s="72"/>
      <c r="J296" s="72"/>
    </row>
    <row r="297" spans="3:10" s="121" customFormat="1" x14ac:dyDescent="0.3">
      <c r="C297" s="72"/>
      <c r="D297" s="72"/>
      <c r="E297" s="72"/>
      <c r="F297" s="72"/>
      <c r="G297" s="72"/>
      <c r="H297" s="72"/>
      <c r="I297" s="72"/>
      <c r="J297" s="72"/>
    </row>
    <row r="298" spans="3:10" s="121" customFormat="1" x14ac:dyDescent="0.3">
      <c r="C298" s="72"/>
      <c r="D298" s="72"/>
      <c r="E298" s="72"/>
      <c r="F298" s="72"/>
      <c r="G298" s="72"/>
      <c r="H298" s="72"/>
      <c r="I298" s="72"/>
      <c r="J298" s="72"/>
    </row>
    <row r="299" spans="3:10" s="121" customFormat="1" x14ac:dyDescent="0.3">
      <c r="C299" s="72"/>
      <c r="D299" s="72"/>
      <c r="E299" s="72"/>
      <c r="F299" s="72"/>
      <c r="G299" s="72"/>
      <c r="H299" s="72"/>
      <c r="I299" s="72"/>
      <c r="J299" s="72"/>
    </row>
    <row r="300" spans="3:10" s="121" customFormat="1" x14ac:dyDescent="0.3">
      <c r="C300" s="72"/>
      <c r="D300" s="72"/>
      <c r="E300" s="72"/>
      <c r="F300" s="72"/>
      <c r="G300" s="72"/>
      <c r="H300" s="72"/>
      <c r="I300" s="72"/>
      <c r="J300" s="72"/>
    </row>
    <row r="301" spans="3:10" s="121" customFormat="1" x14ac:dyDescent="0.3">
      <c r="C301" s="72"/>
      <c r="D301" s="72"/>
      <c r="E301" s="72"/>
      <c r="F301" s="72"/>
      <c r="G301" s="72"/>
      <c r="H301" s="72"/>
      <c r="I301" s="72"/>
      <c r="J301" s="72"/>
    </row>
    <row r="302" spans="3:10" s="121" customFormat="1" x14ac:dyDescent="0.3">
      <c r="C302" s="72"/>
      <c r="D302" s="72"/>
      <c r="E302" s="72"/>
      <c r="F302" s="72"/>
      <c r="G302" s="72"/>
      <c r="H302" s="72"/>
      <c r="I302" s="72"/>
      <c r="J302" s="72"/>
    </row>
    <row r="303" spans="3:10" s="121" customFormat="1" x14ac:dyDescent="0.3">
      <c r="C303" s="72"/>
      <c r="D303" s="72"/>
      <c r="E303" s="72"/>
      <c r="F303" s="72"/>
      <c r="G303" s="72"/>
      <c r="H303" s="72"/>
      <c r="I303" s="72"/>
      <c r="J303" s="72"/>
    </row>
    <row r="304" spans="3:10" s="121" customFormat="1" x14ac:dyDescent="0.3">
      <c r="C304" s="72"/>
      <c r="D304" s="72"/>
      <c r="E304" s="72"/>
      <c r="F304" s="72"/>
      <c r="G304" s="72"/>
      <c r="H304" s="72"/>
      <c r="I304" s="72"/>
      <c r="J304" s="72"/>
    </row>
    <row r="305" spans="3:10" s="121" customFormat="1" x14ac:dyDescent="0.3">
      <c r="C305" s="72"/>
      <c r="D305" s="72"/>
      <c r="E305" s="72"/>
      <c r="F305" s="72"/>
      <c r="G305" s="72"/>
      <c r="H305" s="72"/>
      <c r="I305" s="72"/>
      <c r="J305" s="72"/>
    </row>
    <row r="306" spans="3:10" s="121" customFormat="1" x14ac:dyDescent="0.3">
      <c r="C306" s="72"/>
      <c r="D306" s="72"/>
      <c r="E306" s="72"/>
      <c r="F306" s="72"/>
      <c r="G306" s="72"/>
      <c r="H306" s="72"/>
      <c r="I306" s="72"/>
      <c r="J306" s="72"/>
    </row>
    <row r="307" spans="3:10" s="121" customFormat="1" x14ac:dyDescent="0.3">
      <c r="C307" s="72"/>
      <c r="D307" s="72"/>
      <c r="E307" s="72"/>
      <c r="F307" s="72"/>
      <c r="G307" s="72"/>
      <c r="H307" s="72"/>
      <c r="I307" s="72"/>
      <c r="J307" s="72"/>
    </row>
    <row r="308" spans="3:10" s="121" customFormat="1" x14ac:dyDescent="0.3">
      <c r="C308" s="72"/>
      <c r="D308" s="72"/>
      <c r="E308" s="72"/>
      <c r="F308" s="72"/>
      <c r="G308" s="72"/>
      <c r="H308" s="72"/>
      <c r="I308" s="72"/>
      <c r="J308" s="72"/>
    </row>
    <row r="309" spans="3:10" s="121" customFormat="1" x14ac:dyDescent="0.3">
      <c r="C309" s="72"/>
      <c r="D309" s="72"/>
      <c r="E309" s="72"/>
      <c r="F309" s="72"/>
      <c r="G309" s="72"/>
      <c r="H309" s="72"/>
      <c r="I309" s="72"/>
      <c r="J309" s="72"/>
    </row>
    <row r="310" spans="3:10" s="121" customFormat="1" x14ac:dyDescent="0.3">
      <c r="C310" s="72"/>
      <c r="D310" s="72"/>
      <c r="E310" s="72"/>
      <c r="F310" s="72"/>
      <c r="G310" s="72"/>
      <c r="H310" s="72"/>
      <c r="I310" s="72"/>
      <c r="J310" s="72"/>
    </row>
    <row r="311" spans="3:10" s="121" customFormat="1" x14ac:dyDescent="0.3">
      <c r="C311" s="72"/>
      <c r="D311" s="72"/>
      <c r="E311" s="72"/>
      <c r="F311" s="72"/>
      <c r="G311" s="72"/>
      <c r="H311" s="72"/>
      <c r="I311" s="72"/>
      <c r="J311" s="72"/>
    </row>
    <row r="312" spans="3:10" s="121" customFormat="1" x14ac:dyDescent="0.3">
      <c r="C312" s="72"/>
      <c r="D312" s="72"/>
      <c r="E312" s="72"/>
      <c r="F312" s="72"/>
      <c r="G312" s="72"/>
      <c r="H312" s="72"/>
      <c r="I312" s="72"/>
      <c r="J312" s="72"/>
    </row>
    <row r="313" spans="3:10" s="121" customFormat="1" x14ac:dyDescent="0.3">
      <c r="C313" s="72"/>
      <c r="D313" s="72"/>
      <c r="E313" s="72"/>
      <c r="F313" s="72"/>
      <c r="G313" s="72"/>
      <c r="H313" s="72"/>
      <c r="I313" s="72"/>
      <c r="J313" s="72"/>
    </row>
    <row r="314" spans="3:10" s="121" customFormat="1" x14ac:dyDescent="0.3">
      <c r="C314" s="72"/>
      <c r="D314" s="72"/>
      <c r="E314" s="72"/>
      <c r="F314" s="72"/>
      <c r="G314" s="72"/>
      <c r="H314" s="72"/>
      <c r="I314" s="72"/>
      <c r="J314" s="72"/>
    </row>
    <row r="315" spans="3:10" s="121" customFormat="1" x14ac:dyDescent="0.3">
      <c r="C315" s="72"/>
      <c r="D315" s="72"/>
      <c r="E315" s="72"/>
      <c r="F315" s="72"/>
      <c r="G315" s="72"/>
      <c r="H315" s="72"/>
      <c r="I315" s="72"/>
      <c r="J315" s="72"/>
    </row>
    <row r="316" spans="3:10" s="121" customFormat="1" x14ac:dyDescent="0.3">
      <c r="C316" s="72"/>
      <c r="D316" s="72"/>
      <c r="E316" s="72"/>
      <c r="F316" s="72"/>
      <c r="G316" s="72"/>
      <c r="H316" s="72"/>
      <c r="I316" s="72"/>
      <c r="J316" s="72"/>
    </row>
    <row r="317" spans="3:10" s="121" customFormat="1" x14ac:dyDescent="0.3">
      <c r="C317" s="72"/>
      <c r="D317" s="72"/>
      <c r="E317" s="72"/>
      <c r="F317" s="72"/>
      <c r="G317" s="72"/>
      <c r="H317" s="72"/>
      <c r="I317" s="72"/>
      <c r="J317" s="72"/>
    </row>
    <row r="318" spans="3:10" s="121" customFormat="1" x14ac:dyDescent="0.3">
      <c r="C318" s="72"/>
      <c r="D318" s="72"/>
      <c r="E318" s="72"/>
      <c r="F318" s="72"/>
      <c r="G318" s="72"/>
      <c r="H318" s="72"/>
      <c r="I318" s="72"/>
      <c r="J318" s="72"/>
    </row>
    <row r="319" spans="3:10" s="121" customFormat="1" x14ac:dyDescent="0.3">
      <c r="C319" s="72"/>
      <c r="D319" s="72"/>
      <c r="E319" s="72"/>
      <c r="F319" s="72"/>
      <c r="G319" s="72"/>
      <c r="H319" s="72"/>
      <c r="I319" s="72"/>
      <c r="J319" s="72"/>
    </row>
    <row r="320" spans="3:10" s="121" customFormat="1" x14ac:dyDescent="0.3">
      <c r="C320" s="72"/>
      <c r="D320" s="72"/>
      <c r="E320" s="72"/>
      <c r="F320" s="72"/>
      <c r="G320" s="72"/>
      <c r="H320" s="72"/>
      <c r="I320" s="72"/>
      <c r="J320" s="72"/>
    </row>
  </sheetData>
  <autoFilter ref="J8:J34" xr:uid="{00000000-0009-0000-0000-00000A000000}"/>
  <mergeCells count="1">
    <mergeCell ref="G6:H6"/>
  </mergeCells>
  <phoneticPr fontId="0" type="noConversion"/>
  <conditionalFormatting sqref="H9">
    <cfRule type="expression" dxfId="8" priority="9">
      <formula>ABS($H9)&gt;#REF!</formula>
    </cfRule>
  </conditionalFormatting>
  <conditionalFormatting sqref="H10">
    <cfRule type="expression" dxfId="7" priority="8">
      <formula>ABS($H10)&gt;#REF!</formula>
    </cfRule>
  </conditionalFormatting>
  <conditionalFormatting sqref="H12">
    <cfRule type="expression" dxfId="6" priority="7">
      <formula>ABS($H12)&gt;#REF!</formula>
    </cfRule>
  </conditionalFormatting>
  <conditionalFormatting sqref="H14:H19">
    <cfRule type="expression" dxfId="5" priority="6">
      <formula>ABS($H14)&gt;#REF!</formula>
    </cfRule>
  </conditionalFormatting>
  <conditionalFormatting sqref="H21">
    <cfRule type="expression" dxfId="4" priority="5">
      <formula>ABS($H21)&gt;#REF!</formula>
    </cfRule>
  </conditionalFormatting>
  <conditionalFormatting sqref="H23:H28">
    <cfRule type="expression" dxfId="3" priority="4">
      <formula>ABS($H23)&gt;#REF!</formula>
    </cfRule>
  </conditionalFormatting>
  <conditionalFormatting sqref="H30">
    <cfRule type="expression" dxfId="2" priority="3">
      <formula>ABS($H30)&gt;#REF!</formula>
    </cfRule>
  </conditionalFormatting>
  <conditionalFormatting sqref="H32">
    <cfRule type="expression" dxfId="1" priority="2">
      <formula>ABS($H32)&gt;#REF!</formula>
    </cfRule>
  </conditionalFormatting>
  <conditionalFormatting sqref="H34">
    <cfRule type="expression" dxfId="0" priority="1">
      <formula>ABS($H34)&gt;#REF!</formula>
    </cfRule>
  </conditionalFormatting>
  <pageMargins left="0.19685039370078741" right="0.19685039370078741" top="0.19685039370078741" bottom="0.19685039370078741" header="0" footer="0"/>
  <pageSetup paperSize="9" scale="7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5:AV315"/>
  <sheetViews>
    <sheetView showGridLines="0" topLeftCell="A9" zoomScale="97" zoomScaleNormal="80" workbookViewId="0">
      <selection activeCell="G30" sqref="G30"/>
    </sheetView>
  </sheetViews>
  <sheetFormatPr defaultColWidth="9.08984375" defaultRowHeight="14" x14ac:dyDescent="0.3"/>
  <cols>
    <col min="1" max="1" width="37" style="74" customWidth="1"/>
    <col min="2" max="2" width="11.54296875" style="74" customWidth="1"/>
    <col min="3" max="3" width="11.90625" style="74" customWidth="1"/>
    <col min="4" max="4" width="12.453125" style="74" customWidth="1"/>
    <col min="5" max="5" width="9.08984375" style="74" hidden="1" customWidth="1"/>
    <col min="6" max="6" width="12.08984375" style="74" customWidth="1"/>
    <col min="7" max="7" width="11.90625" style="74" customWidth="1"/>
    <col min="8" max="8" width="12.54296875" style="74" customWidth="1"/>
    <col min="9" max="48" width="9.08984375" style="119"/>
    <col min="49" max="16384" width="9.08984375" style="20"/>
  </cols>
  <sheetData>
    <row r="5" spans="1:8" ht="17.5" x14ac:dyDescent="0.35">
      <c r="A5" s="505" t="s">
        <v>298</v>
      </c>
    </row>
    <row r="6" spans="1:8" ht="14.5" thickBot="1" x14ac:dyDescent="0.35">
      <c r="A6" s="94"/>
      <c r="B6" s="94"/>
      <c r="C6" s="94"/>
      <c r="D6" s="94"/>
      <c r="E6" s="94"/>
      <c r="F6" s="94"/>
      <c r="G6" s="90"/>
      <c r="H6" s="97"/>
    </row>
    <row r="7" spans="1:8" ht="14.5" thickTop="1" x14ac:dyDescent="0.3">
      <c r="A7" s="80"/>
      <c r="B7" s="81"/>
      <c r="C7" s="81"/>
      <c r="D7" s="81"/>
      <c r="E7" s="81"/>
      <c r="F7" s="81"/>
      <c r="G7" s="81"/>
      <c r="H7" s="81"/>
    </row>
    <row r="8" spans="1:8" ht="56" x14ac:dyDescent="0.3">
      <c r="A8" s="420"/>
      <c r="B8" s="421" t="s">
        <v>84</v>
      </c>
      <c r="C8" s="421" t="s">
        <v>232</v>
      </c>
      <c r="D8" s="421" t="s">
        <v>85</v>
      </c>
      <c r="E8" s="421" t="s">
        <v>86</v>
      </c>
      <c r="F8" s="421" t="s">
        <v>87</v>
      </c>
      <c r="G8" s="421" t="s">
        <v>88</v>
      </c>
      <c r="H8" s="422" t="s">
        <v>5</v>
      </c>
    </row>
    <row r="9" spans="1:8" x14ac:dyDescent="0.3">
      <c r="A9" s="77" t="s">
        <v>288</v>
      </c>
      <c r="B9" s="364">
        <f>bilanss!I106</f>
        <v>0</v>
      </c>
      <c r="C9" s="365">
        <f>bilanss!I108</f>
        <v>0</v>
      </c>
      <c r="D9" s="365">
        <f>bilanss!I110</f>
        <v>0</v>
      </c>
      <c r="E9" s="365"/>
      <c r="F9" s="365">
        <f>bilanss!I112</f>
        <v>0</v>
      </c>
      <c r="G9" s="366">
        <f>bilanss!I113</f>
        <v>0</v>
      </c>
      <c r="H9" s="388">
        <f>SUM(B9:G9)</f>
        <v>0</v>
      </c>
    </row>
    <row r="10" spans="1:8" x14ac:dyDescent="0.3">
      <c r="A10" s="76" t="s">
        <v>107</v>
      </c>
      <c r="B10" s="373"/>
      <c r="C10" s="374"/>
      <c r="D10" s="374"/>
      <c r="E10" s="374"/>
      <c r="F10" s="375"/>
      <c r="G10" s="390"/>
      <c r="H10" s="400" t="b">
        <f>bilanss!I116=H9</f>
        <v>1</v>
      </c>
    </row>
    <row r="11" spans="1:8" x14ac:dyDescent="0.3">
      <c r="A11" s="76" t="s">
        <v>89</v>
      </c>
      <c r="B11" s="376"/>
      <c r="C11" s="359"/>
      <c r="D11" s="359"/>
      <c r="E11" s="359"/>
      <c r="F11" s="359"/>
      <c r="G11" s="391"/>
      <c r="H11" s="401"/>
    </row>
    <row r="12" spans="1:8" x14ac:dyDescent="0.3">
      <c r="A12" s="76" t="s">
        <v>90</v>
      </c>
      <c r="B12" s="376"/>
      <c r="C12" s="359"/>
      <c r="D12" s="360">
        <f>bilanss!F110-bilanss!I110</f>
        <v>0</v>
      </c>
      <c r="E12" s="359"/>
      <c r="F12" s="360">
        <f>-D12</f>
        <v>0</v>
      </c>
      <c r="G12" s="391"/>
      <c r="H12" s="401"/>
    </row>
    <row r="13" spans="1:8" x14ac:dyDescent="0.3">
      <c r="A13" s="76" t="s">
        <v>91</v>
      </c>
      <c r="B13" s="376"/>
      <c r="C13" s="359"/>
      <c r="D13" s="359"/>
      <c r="E13" s="359"/>
      <c r="F13" s="360">
        <f>-G13</f>
        <v>0</v>
      </c>
      <c r="G13" s="392">
        <f>-G9</f>
        <v>0</v>
      </c>
      <c r="H13" s="401"/>
    </row>
    <row r="14" spans="1:8" x14ac:dyDescent="0.3">
      <c r="A14" s="76" t="s">
        <v>233</v>
      </c>
      <c r="B14" s="378"/>
      <c r="C14" s="361"/>
      <c r="D14" s="359"/>
      <c r="E14" s="359"/>
      <c r="F14" s="361"/>
      <c r="G14" s="392">
        <f>bilanss!F113</f>
        <v>0</v>
      </c>
      <c r="H14" s="401"/>
    </row>
    <row r="15" spans="1:8" x14ac:dyDescent="0.3">
      <c r="A15" s="76" t="s">
        <v>92</v>
      </c>
      <c r="B15" s="376"/>
      <c r="C15" s="359"/>
      <c r="D15" s="359"/>
      <c r="E15" s="359"/>
      <c r="F15" s="359"/>
      <c r="G15" s="393">
        <v>0</v>
      </c>
      <c r="H15" s="401"/>
    </row>
    <row r="16" spans="1:8" x14ac:dyDescent="0.3">
      <c r="A16" s="76"/>
      <c r="B16" s="379"/>
      <c r="C16" s="380"/>
      <c r="D16" s="380"/>
      <c r="E16" s="380"/>
      <c r="F16" s="380"/>
      <c r="G16" s="394"/>
      <c r="H16" s="402"/>
    </row>
    <row r="17" spans="1:9" x14ac:dyDescent="0.3">
      <c r="A17" s="77" t="s">
        <v>289</v>
      </c>
      <c r="B17" s="367">
        <f>B9</f>
        <v>0</v>
      </c>
      <c r="C17" s="368">
        <f>SUM(C9:C15)</f>
        <v>0</v>
      </c>
      <c r="D17" s="368">
        <f>SUM(D9:D15)</f>
        <v>0</v>
      </c>
      <c r="E17" s="368"/>
      <c r="F17" s="368">
        <f>SUM(F9:F15)</f>
        <v>0</v>
      </c>
      <c r="G17" s="395">
        <f>SUM(G9:G15)</f>
        <v>0</v>
      </c>
      <c r="H17" s="403">
        <f>SUM(B17:G17)</f>
        <v>0</v>
      </c>
      <c r="I17" s="120"/>
    </row>
    <row r="18" spans="1:9" x14ac:dyDescent="0.3">
      <c r="A18" s="76" t="s">
        <v>107</v>
      </c>
      <c r="B18" s="382"/>
      <c r="C18" s="383"/>
      <c r="D18" s="383"/>
      <c r="E18" s="383"/>
      <c r="F18" s="384">
        <v>0</v>
      </c>
      <c r="G18" s="396"/>
      <c r="H18" s="404" t="b">
        <f>bilanss!F116=omakapital!H17</f>
        <v>1</v>
      </c>
      <c r="I18" s="120"/>
    </row>
    <row r="19" spans="1:9" x14ac:dyDescent="0.3">
      <c r="A19" s="76" t="s">
        <v>90</v>
      </c>
      <c r="B19" s="385"/>
      <c r="C19" s="362"/>
      <c r="D19" s="363">
        <f>bilanss!E110-bilanss!F110</f>
        <v>0</v>
      </c>
      <c r="E19" s="362"/>
      <c r="F19" s="363">
        <f>-D19</f>
        <v>0</v>
      </c>
      <c r="G19" s="397"/>
      <c r="H19" s="405"/>
    </row>
    <row r="20" spans="1:9" x14ac:dyDescent="0.3">
      <c r="A20" s="76" t="s">
        <v>91</v>
      </c>
      <c r="B20" s="385"/>
      <c r="C20" s="362"/>
      <c r="D20" s="362"/>
      <c r="E20" s="362"/>
      <c r="F20" s="363">
        <f>-G20</f>
        <v>0</v>
      </c>
      <c r="G20" s="398">
        <f>-G17</f>
        <v>0</v>
      </c>
      <c r="H20" s="405"/>
    </row>
    <row r="21" spans="1:9" x14ac:dyDescent="0.3">
      <c r="A21" s="76" t="s">
        <v>233</v>
      </c>
      <c r="B21" s="385"/>
      <c r="C21" s="362"/>
      <c r="D21" s="362"/>
      <c r="E21" s="362"/>
      <c r="F21" s="362"/>
      <c r="G21" s="398">
        <f>bilanss!E113</f>
        <v>0</v>
      </c>
      <c r="H21" s="405"/>
    </row>
    <row r="22" spans="1:9" x14ac:dyDescent="0.3">
      <c r="A22" s="76"/>
      <c r="B22" s="386"/>
      <c r="C22" s="387"/>
      <c r="D22" s="387"/>
      <c r="E22" s="387"/>
      <c r="F22" s="387"/>
      <c r="G22" s="399"/>
      <c r="H22" s="406"/>
    </row>
    <row r="23" spans="1:9" x14ac:dyDescent="0.3">
      <c r="A23" s="77" t="s">
        <v>297</v>
      </c>
      <c r="B23" s="369">
        <f>B17</f>
        <v>0</v>
      </c>
      <c r="C23" s="370">
        <f>SUM(C17:C22)</f>
        <v>0</v>
      </c>
      <c r="D23" s="370">
        <f>SUM(D17:D22)</f>
        <v>0</v>
      </c>
      <c r="E23" s="370">
        <f>SUM(E17:E22)</f>
        <v>0</v>
      </c>
      <c r="F23" s="370">
        <f>SUM(F17:F22)</f>
        <v>0</v>
      </c>
      <c r="G23" s="371">
        <f>SUM(G17:G22)</f>
        <v>0</v>
      </c>
      <c r="H23" s="389">
        <f>SUM(B23:G23)</f>
        <v>0</v>
      </c>
    </row>
    <row r="24" spans="1:9" x14ac:dyDescent="0.3">
      <c r="A24" s="75"/>
      <c r="B24" s="75"/>
      <c r="C24" s="75"/>
      <c r="D24" s="75"/>
      <c r="E24" s="75"/>
      <c r="F24" s="75"/>
      <c r="G24" s="75"/>
      <c r="H24" s="407" t="b">
        <f>bilanss!E116=omakapital!H23</f>
        <v>1</v>
      </c>
    </row>
    <row r="25" spans="1:9" x14ac:dyDescent="0.3">
      <c r="A25" s="75"/>
      <c r="B25" s="75"/>
      <c r="C25" s="75"/>
      <c r="D25" s="75"/>
      <c r="E25" s="75"/>
      <c r="F25" s="75"/>
      <c r="G25" s="75"/>
      <c r="H25" s="75"/>
    </row>
    <row r="26" spans="1:9" x14ac:dyDescent="0.3">
      <c r="A26" s="75" t="s">
        <v>168</v>
      </c>
      <c r="B26" s="75"/>
      <c r="C26" s="75"/>
      <c r="D26" s="75"/>
      <c r="E26" s="75"/>
      <c r="F26" s="75"/>
      <c r="G26" s="75"/>
      <c r="H26" s="75"/>
    </row>
    <row r="27" spans="1:9" x14ac:dyDescent="0.3">
      <c r="A27" s="75" t="str">
        <f>IF(OR(H10=FALSE(),H18=FALSE(),H24=FALSE()),"Kontrollida täiendavalt omakapitali muutusi!","Omakapitali muutuste aruanne on korrektne")</f>
        <v>Omakapitali muutuste aruanne on korrektne</v>
      </c>
      <c r="B27" s="75"/>
      <c r="C27" s="75"/>
      <c r="D27" s="75"/>
      <c r="E27" s="75"/>
      <c r="F27" s="75"/>
      <c r="G27" s="75"/>
      <c r="H27" s="75"/>
    </row>
    <row r="28" spans="1:9" s="119" customFormat="1" x14ac:dyDescent="0.3">
      <c r="A28" s="81"/>
      <c r="B28" s="81"/>
      <c r="C28" s="81"/>
      <c r="D28" s="81"/>
      <c r="E28" s="81"/>
      <c r="F28" s="81"/>
      <c r="G28" s="81"/>
      <c r="H28" s="81"/>
    </row>
    <row r="29" spans="1:9" s="119" customFormat="1" x14ac:dyDescent="0.3">
      <c r="A29" s="81"/>
      <c r="B29" s="81"/>
      <c r="C29" s="81"/>
      <c r="D29" s="81"/>
      <c r="E29" s="81"/>
      <c r="F29" s="81"/>
      <c r="G29" s="81"/>
      <c r="H29" s="81"/>
    </row>
    <row r="30" spans="1:9" s="119" customFormat="1" x14ac:dyDescent="0.3">
      <c r="A30" s="81"/>
      <c r="B30" s="81"/>
      <c r="C30" s="81"/>
      <c r="D30" s="81"/>
      <c r="E30" s="81"/>
      <c r="F30" s="81"/>
      <c r="G30" s="81"/>
      <c r="H30" s="81"/>
    </row>
    <row r="31" spans="1:9" s="119" customFormat="1" x14ac:dyDescent="0.3">
      <c r="A31" s="81"/>
      <c r="B31" s="81"/>
      <c r="C31" s="81"/>
      <c r="D31" s="81"/>
      <c r="E31" s="81"/>
      <c r="F31" s="81"/>
      <c r="G31" s="81"/>
      <c r="H31" s="81"/>
    </row>
    <row r="32" spans="1:9" s="119" customFormat="1" x14ac:dyDescent="0.3">
      <c r="A32" s="81"/>
      <c r="B32" s="81"/>
      <c r="C32" s="81"/>
      <c r="D32" s="81"/>
      <c r="E32" s="81"/>
      <c r="F32" s="81"/>
      <c r="G32" s="81"/>
      <c r="H32" s="81"/>
    </row>
    <row r="33" spans="1:8" s="119" customFormat="1" x14ac:dyDescent="0.3">
      <c r="A33" s="81"/>
      <c r="B33" s="81"/>
      <c r="C33" s="81"/>
      <c r="D33" s="81"/>
      <c r="E33" s="81"/>
      <c r="F33" s="81"/>
      <c r="G33" s="81"/>
      <c r="H33" s="81"/>
    </row>
    <row r="34" spans="1:8" s="119" customFormat="1" x14ac:dyDescent="0.3">
      <c r="A34" s="81"/>
      <c r="B34" s="81"/>
      <c r="C34" s="81"/>
      <c r="D34" s="81"/>
      <c r="E34" s="81"/>
      <c r="F34" s="81"/>
      <c r="G34" s="81"/>
      <c r="H34" s="81"/>
    </row>
    <row r="35" spans="1:8" s="119" customFormat="1" x14ac:dyDescent="0.3">
      <c r="A35" s="81"/>
      <c r="B35" s="81"/>
      <c r="C35" s="81"/>
      <c r="D35" s="81"/>
      <c r="E35" s="81"/>
      <c r="F35" s="81"/>
      <c r="G35" s="81"/>
      <c r="H35" s="81"/>
    </row>
    <row r="36" spans="1:8" s="119" customFormat="1" x14ac:dyDescent="0.3">
      <c r="A36" s="81"/>
      <c r="B36" s="81"/>
      <c r="C36" s="81"/>
      <c r="D36" s="81"/>
      <c r="E36" s="81"/>
      <c r="F36" s="81"/>
      <c r="G36" s="81"/>
      <c r="H36" s="81"/>
    </row>
    <row r="37" spans="1:8" s="119" customFormat="1" x14ac:dyDescent="0.3">
      <c r="A37" s="81"/>
      <c r="B37" s="81"/>
      <c r="C37" s="81"/>
      <c r="D37" s="81"/>
      <c r="E37" s="81"/>
      <c r="F37" s="81"/>
      <c r="G37" s="81"/>
      <c r="H37" s="81"/>
    </row>
    <row r="38" spans="1:8" s="119" customFormat="1" x14ac:dyDescent="0.3">
      <c r="A38" s="81"/>
      <c r="B38" s="81"/>
      <c r="C38" s="81"/>
      <c r="D38" s="81"/>
      <c r="E38" s="81"/>
      <c r="F38" s="81"/>
      <c r="G38" s="81"/>
      <c r="H38" s="81"/>
    </row>
    <row r="39" spans="1:8" s="119" customFormat="1" x14ac:dyDescent="0.3">
      <c r="A39" s="81"/>
      <c r="B39" s="81"/>
      <c r="C39" s="81"/>
      <c r="D39" s="81"/>
      <c r="E39" s="81"/>
      <c r="F39" s="81"/>
      <c r="G39" s="81"/>
      <c r="H39" s="81"/>
    </row>
    <row r="40" spans="1:8" s="119" customFormat="1" x14ac:dyDescent="0.3">
      <c r="A40" s="81"/>
      <c r="B40" s="81"/>
      <c r="C40" s="81"/>
      <c r="D40" s="81"/>
      <c r="E40" s="81"/>
      <c r="F40" s="81"/>
      <c r="G40" s="81"/>
      <c r="H40" s="81"/>
    </row>
    <row r="41" spans="1:8" s="119" customFormat="1" x14ac:dyDescent="0.3">
      <c r="A41" s="81"/>
      <c r="B41" s="81"/>
      <c r="C41" s="81"/>
      <c r="D41" s="81"/>
      <c r="E41" s="81"/>
      <c r="F41" s="81"/>
      <c r="G41" s="81"/>
      <c r="H41" s="81"/>
    </row>
    <row r="42" spans="1:8" s="119" customFormat="1" x14ac:dyDescent="0.3">
      <c r="A42" s="81"/>
      <c r="B42" s="81"/>
      <c r="C42" s="81"/>
      <c r="D42" s="81"/>
      <c r="E42" s="81"/>
      <c r="F42" s="81"/>
      <c r="G42" s="81"/>
      <c r="H42" s="81"/>
    </row>
    <row r="43" spans="1:8" s="119" customFormat="1" x14ac:dyDescent="0.3">
      <c r="A43" s="81"/>
      <c r="B43" s="81"/>
      <c r="C43" s="81"/>
      <c r="D43" s="81"/>
      <c r="E43" s="81"/>
      <c r="F43" s="81"/>
      <c r="G43" s="81"/>
      <c r="H43" s="81"/>
    </row>
    <row r="44" spans="1:8" s="119" customFormat="1" x14ac:dyDescent="0.3">
      <c r="A44" s="81"/>
      <c r="B44" s="81"/>
      <c r="C44" s="81"/>
      <c r="D44" s="81"/>
      <c r="E44" s="81"/>
      <c r="F44" s="81"/>
      <c r="G44" s="81"/>
      <c r="H44" s="81"/>
    </row>
    <row r="45" spans="1:8" s="119" customFormat="1" x14ac:dyDescent="0.3">
      <c r="A45" s="81"/>
      <c r="B45" s="81"/>
      <c r="C45" s="81"/>
      <c r="D45" s="81"/>
      <c r="E45" s="81"/>
      <c r="F45" s="81"/>
      <c r="G45" s="81"/>
      <c r="H45" s="81"/>
    </row>
    <row r="46" spans="1:8" s="119" customFormat="1" x14ac:dyDescent="0.3">
      <c r="A46" s="81"/>
      <c r="B46" s="81"/>
      <c r="C46" s="81"/>
      <c r="D46" s="81"/>
      <c r="E46" s="81"/>
      <c r="F46" s="81"/>
      <c r="G46" s="81"/>
      <c r="H46" s="81"/>
    </row>
    <row r="47" spans="1:8" s="119" customFormat="1" x14ac:dyDescent="0.3">
      <c r="A47" s="81"/>
      <c r="B47" s="81"/>
      <c r="C47" s="81"/>
      <c r="D47" s="81"/>
      <c r="E47" s="81"/>
      <c r="F47" s="81"/>
      <c r="G47" s="81"/>
      <c r="H47" s="81"/>
    </row>
    <row r="48" spans="1:8" s="119" customFormat="1" x14ac:dyDescent="0.3">
      <c r="A48" s="81"/>
      <c r="B48" s="81"/>
      <c r="C48" s="81"/>
      <c r="D48" s="81"/>
      <c r="E48" s="81"/>
      <c r="F48" s="81"/>
      <c r="G48" s="81"/>
      <c r="H48" s="81"/>
    </row>
    <row r="49" spans="1:8" s="119" customFormat="1" x14ac:dyDescent="0.3">
      <c r="A49" s="81"/>
      <c r="B49" s="81"/>
      <c r="C49" s="81"/>
      <c r="D49" s="81"/>
      <c r="E49" s="81"/>
      <c r="F49" s="81"/>
      <c r="G49" s="81"/>
      <c r="H49" s="81"/>
    </row>
    <row r="50" spans="1:8" s="119" customFormat="1" x14ac:dyDescent="0.3">
      <c r="A50" s="81"/>
      <c r="B50" s="81"/>
      <c r="C50" s="81"/>
      <c r="D50" s="81"/>
      <c r="E50" s="81"/>
      <c r="F50" s="81"/>
      <c r="G50" s="81"/>
      <c r="H50" s="81"/>
    </row>
    <row r="51" spans="1:8" s="119" customFormat="1" x14ac:dyDescent="0.3">
      <c r="A51" s="81"/>
      <c r="B51" s="81"/>
      <c r="C51" s="81"/>
      <c r="D51" s="81"/>
      <c r="E51" s="81"/>
      <c r="F51" s="81"/>
      <c r="G51" s="81"/>
      <c r="H51" s="81"/>
    </row>
    <row r="52" spans="1:8" s="119" customFormat="1" x14ac:dyDescent="0.3">
      <c r="A52" s="81"/>
      <c r="B52" s="81"/>
      <c r="C52" s="81"/>
      <c r="D52" s="81"/>
      <c r="E52" s="81"/>
      <c r="F52" s="81"/>
      <c r="G52" s="81"/>
      <c r="H52" s="81"/>
    </row>
    <row r="53" spans="1:8" s="119" customFormat="1" x14ac:dyDescent="0.3">
      <c r="A53" s="81"/>
      <c r="B53" s="81"/>
      <c r="C53" s="81"/>
      <c r="D53" s="81"/>
      <c r="E53" s="81"/>
      <c r="F53" s="81"/>
      <c r="G53" s="81"/>
      <c r="H53" s="81"/>
    </row>
    <row r="54" spans="1:8" s="119" customFormat="1" x14ac:dyDescent="0.3">
      <c r="A54" s="81"/>
      <c r="B54" s="81"/>
      <c r="C54" s="81"/>
      <c r="D54" s="81"/>
      <c r="E54" s="81"/>
      <c r="F54" s="81"/>
      <c r="G54" s="81"/>
      <c r="H54" s="81"/>
    </row>
    <row r="55" spans="1:8" s="119" customFormat="1" x14ac:dyDescent="0.3">
      <c r="A55" s="81"/>
      <c r="B55" s="81"/>
      <c r="C55" s="81"/>
      <c r="D55" s="81"/>
      <c r="E55" s="81"/>
      <c r="F55" s="81"/>
      <c r="G55" s="81"/>
      <c r="H55" s="81"/>
    </row>
    <row r="56" spans="1:8" s="119" customFormat="1" x14ac:dyDescent="0.3">
      <c r="A56" s="81"/>
      <c r="B56" s="81"/>
      <c r="C56" s="81"/>
      <c r="D56" s="81"/>
      <c r="E56" s="81"/>
      <c r="F56" s="81"/>
      <c r="G56" s="81"/>
      <c r="H56" s="81"/>
    </row>
    <row r="57" spans="1:8" s="119" customFormat="1" x14ac:dyDescent="0.3">
      <c r="A57" s="81"/>
      <c r="B57" s="81"/>
      <c r="C57" s="81"/>
      <c r="D57" s="81"/>
      <c r="E57" s="81"/>
      <c r="F57" s="81"/>
      <c r="G57" s="81"/>
      <c r="H57" s="81"/>
    </row>
    <row r="58" spans="1:8" s="119" customFormat="1" x14ac:dyDescent="0.3">
      <c r="A58" s="81"/>
      <c r="B58" s="81"/>
      <c r="C58" s="81"/>
      <c r="D58" s="81"/>
      <c r="E58" s="81"/>
      <c r="F58" s="81"/>
      <c r="G58" s="81"/>
      <c r="H58" s="81"/>
    </row>
    <row r="59" spans="1:8" s="119" customFormat="1" x14ac:dyDescent="0.3">
      <c r="A59" s="81"/>
      <c r="B59" s="81"/>
      <c r="C59" s="81"/>
      <c r="D59" s="81"/>
      <c r="E59" s="81"/>
      <c r="F59" s="81"/>
      <c r="G59" s="81"/>
      <c r="H59" s="81"/>
    </row>
    <row r="60" spans="1:8" s="119" customFormat="1" x14ac:dyDescent="0.3">
      <c r="A60" s="81"/>
      <c r="B60" s="81"/>
      <c r="C60" s="81"/>
      <c r="D60" s="81"/>
      <c r="E60" s="81"/>
      <c r="F60" s="81"/>
      <c r="G60" s="81"/>
      <c r="H60" s="81"/>
    </row>
    <row r="61" spans="1:8" s="119" customFormat="1" x14ac:dyDescent="0.3">
      <c r="A61" s="81"/>
      <c r="B61" s="81"/>
      <c r="C61" s="81"/>
      <c r="D61" s="81"/>
      <c r="E61" s="81"/>
      <c r="F61" s="81"/>
      <c r="G61" s="81"/>
      <c r="H61" s="81"/>
    </row>
    <row r="62" spans="1:8" s="119" customFormat="1" x14ac:dyDescent="0.3">
      <c r="A62" s="81"/>
      <c r="B62" s="81"/>
      <c r="C62" s="81"/>
      <c r="D62" s="81"/>
      <c r="E62" s="81"/>
      <c r="F62" s="81"/>
      <c r="G62" s="81"/>
      <c r="H62" s="81"/>
    </row>
    <row r="63" spans="1:8" s="119" customFormat="1" x14ac:dyDescent="0.3">
      <c r="A63" s="81"/>
      <c r="B63" s="81"/>
      <c r="C63" s="81"/>
      <c r="D63" s="81"/>
      <c r="E63" s="81"/>
      <c r="F63" s="81"/>
      <c r="G63" s="81"/>
      <c r="H63" s="81"/>
    </row>
    <row r="64" spans="1:8" s="119" customFormat="1" x14ac:dyDescent="0.3">
      <c r="A64" s="81"/>
      <c r="B64" s="81"/>
      <c r="C64" s="81"/>
      <c r="D64" s="81"/>
      <c r="E64" s="81"/>
      <c r="F64" s="81"/>
      <c r="G64" s="81"/>
      <c r="H64" s="81"/>
    </row>
    <row r="65" spans="1:8" s="119" customFormat="1" x14ac:dyDescent="0.3">
      <c r="A65" s="81"/>
      <c r="B65" s="81"/>
      <c r="C65" s="81"/>
      <c r="D65" s="81"/>
      <c r="E65" s="81"/>
      <c r="F65" s="81"/>
      <c r="G65" s="81"/>
      <c r="H65" s="81"/>
    </row>
    <row r="66" spans="1:8" s="119" customFormat="1" x14ac:dyDescent="0.3">
      <c r="A66" s="81"/>
      <c r="B66" s="81"/>
      <c r="C66" s="81"/>
      <c r="D66" s="81"/>
      <c r="E66" s="81"/>
      <c r="F66" s="81"/>
      <c r="G66" s="81"/>
      <c r="H66" s="81"/>
    </row>
    <row r="67" spans="1:8" s="119" customFormat="1" x14ac:dyDescent="0.3">
      <c r="A67" s="81"/>
      <c r="B67" s="81"/>
      <c r="C67" s="81"/>
      <c r="D67" s="81"/>
      <c r="E67" s="81"/>
      <c r="F67" s="81"/>
      <c r="G67" s="81"/>
      <c r="H67" s="81"/>
    </row>
    <row r="68" spans="1:8" s="119" customFormat="1" x14ac:dyDescent="0.3">
      <c r="A68" s="81"/>
      <c r="B68" s="81"/>
      <c r="C68" s="81"/>
      <c r="D68" s="81"/>
      <c r="E68" s="81"/>
      <c r="F68" s="81"/>
      <c r="G68" s="81"/>
      <c r="H68" s="81"/>
    </row>
    <row r="69" spans="1:8" s="119" customFormat="1" x14ac:dyDescent="0.3">
      <c r="A69" s="81"/>
      <c r="B69" s="81"/>
      <c r="C69" s="81"/>
      <c r="D69" s="81"/>
      <c r="E69" s="81"/>
      <c r="F69" s="81"/>
      <c r="G69" s="81"/>
      <c r="H69" s="81"/>
    </row>
    <row r="70" spans="1:8" s="119" customFormat="1" x14ac:dyDescent="0.3">
      <c r="A70" s="81"/>
      <c r="B70" s="81"/>
      <c r="C70" s="81"/>
      <c r="D70" s="81"/>
      <c r="E70" s="81"/>
      <c r="F70" s="81"/>
      <c r="G70" s="81"/>
      <c r="H70" s="81"/>
    </row>
    <row r="71" spans="1:8" s="119" customFormat="1" x14ac:dyDescent="0.3">
      <c r="A71" s="81"/>
      <c r="B71" s="81"/>
      <c r="C71" s="81"/>
      <c r="D71" s="81"/>
      <c r="E71" s="81"/>
      <c r="F71" s="81"/>
      <c r="G71" s="81"/>
      <c r="H71" s="81"/>
    </row>
    <row r="72" spans="1:8" s="119" customFormat="1" x14ac:dyDescent="0.3">
      <c r="A72" s="81"/>
      <c r="B72" s="81"/>
      <c r="C72" s="81"/>
      <c r="D72" s="81"/>
      <c r="E72" s="81"/>
      <c r="F72" s="81"/>
      <c r="G72" s="81"/>
      <c r="H72" s="81"/>
    </row>
    <row r="73" spans="1:8" s="119" customFormat="1" x14ac:dyDescent="0.3">
      <c r="A73" s="81"/>
      <c r="B73" s="81"/>
      <c r="C73" s="81"/>
      <c r="D73" s="81"/>
      <c r="E73" s="81"/>
      <c r="F73" s="81"/>
      <c r="G73" s="81"/>
      <c r="H73" s="81"/>
    </row>
    <row r="74" spans="1:8" s="119" customFormat="1" x14ac:dyDescent="0.3">
      <c r="A74" s="81"/>
      <c r="B74" s="81"/>
      <c r="C74" s="81"/>
      <c r="D74" s="81"/>
      <c r="E74" s="81"/>
      <c r="F74" s="81"/>
      <c r="G74" s="81"/>
      <c r="H74" s="81"/>
    </row>
    <row r="75" spans="1:8" s="119" customFormat="1" x14ac:dyDescent="0.3">
      <c r="A75" s="81"/>
      <c r="B75" s="81"/>
      <c r="C75" s="81"/>
      <c r="D75" s="81"/>
      <c r="E75" s="81"/>
      <c r="F75" s="81"/>
      <c r="G75" s="81"/>
      <c r="H75" s="81"/>
    </row>
    <row r="76" spans="1:8" s="119" customFormat="1" x14ac:dyDescent="0.3">
      <c r="A76" s="81"/>
      <c r="B76" s="81"/>
      <c r="C76" s="81"/>
      <c r="D76" s="81"/>
      <c r="E76" s="81"/>
      <c r="F76" s="81"/>
      <c r="G76" s="81"/>
      <c r="H76" s="81"/>
    </row>
    <row r="77" spans="1:8" s="119" customFormat="1" x14ac:dyDescent="0.3">
      <c r="A77" s="81"/>
      <c r="B77" s="81"/>
      <c r="C77" s="81"/>
      <c r="D77" s="81"/>
      <c r="E77" s="81"/>
      <c r="F77" s="81"/>
      <c r="G77" s="81"/>
      <c r="H77" s="81"/>
    </row>
    <row r="78" spans="1:8" s="119" customFormat="1" x14ac:dyDescent="0.3">
      <c r="A78" s="81"/>
      <c r="B78" s="81"/>
      <c r="C78" s="81"/>
      <c r="D78" s="81"/>
      <c r="E78" s="81"/>
      <c r="F78" s="81"/>
      <c r="G78" s="81"/>
      <c r="H78" s="81"/>
    </row>
    <row r="79" spans="1:8" s="119" customFormat="1" x14ac:dyDescent="0.3">
      <c r="A79" s="81"/>
      <c r="B79" s="81"/>
      <c r="C79" s="81"/>
      <c r="D79" s="81"/>
      <c r="E79" s="81"/>
      <c r="F79" s="81"/>
      <c r="G79" s="81"/>
      <c r="H79" s="81"/>
    </row>
    <row r="80" spans="1:8" s="119" customFormat="1" x14ac:dyDescent="0.3">
      <c r="A80" s="81"/>
      <c r="B80" s="81"/>
      <c r="C80" s="81"/>
      <c r="D80" s="81"/>
      <c r="E80" s="81"/>
      <c r="F80" s="81"/>
      <c r="G80" s="81"/>
      <c r="H80" s="81"/>
    </row>
    <row r="81" spans="1:8" s="119" customFormat="1" x14ac:dyDescent="0.3">
      <c r="A81" s="81"/>
      <c r="B81" s="81"/>
      <c r="C81" s="81"/>
      <c r="D81" s="81"/>
      <c r="E81" s="81"/>
      <c r="F81" s="81"/>
      <c r="G81" s="81"/>
      <c r="H81" s="81"/>
    </row>
    <row r="82" spans="1:8" s="119" customFormat="1" x14ac:dyDescent="0.3">
      <c r="A82" s="81"/>
      <c r="B82" s="81"/>
      <c r="C82" s="81"/>
      <c r="D82" s="81"/>
      <c r="E82" s="81"/>
      <c r="F82" s="81"/>
      <c r="G82" s="81"/>
      <c r="H82" s="81"/>
    </row>
    <row r="83" spans="1:8" s="119" customFormat="1" x14ac:dyDescent="0.3">
      <c r="A83" s="81"/>
      <c r="B83" s="81"/>
      <c r="C83" s="81"/>
      <c r="D83" s="81"/>
      <c r="E83" s="81"/>
      <c r="F83" s="81"/>
      <c r="G83" s="81"/>
      <c r="H83" s="81"/>
    </row>
    <row r="84" spans="1:8" s="119" customFormat="1" x14ac:dyDescent="0.3">
      <c r="A84" s="81"/>
      <c r="B84" s="81"/>
      <c r="C84" s="81"/>
      <c r="D84" s="81"/>
      <c r="E84" s="81"/>
      <c r="F84" s="81"/>
      <c r="G84" s="81"/>
      <c r="H84" s="81"/>
    </row>
    <row r="85" spans="1:8" s="119" customFormat="1" x14ac:dyDescent="0.3">
      <c r="A85" s="81"/>
      <c r="B85" s="81"/>
      <c r="C85" s="81"/>
      <c r="D85" s="81"/>
      <c r="E85" s="81"/>
      <c r="F85" s="81"/>
      <c r="G85" s="81"/>
      <c r="H85" s="81"/>
    </row>
    <row r="86" spans="1:8" s="119" customFormat="1" x14ac:dyDescent="0.3">
      <c r="A86" s="81"/>
      <c r="B86" s="81"/>
      <c r="C86" s="81"/>
      <c r="D86" s="81"/>
      <c r="E86" s="81"/>
      <c r="F86" s="81"/>
      <c r="G86" s="81"/>
      <c r="H86" s="81"/>
    </row>
    <row r="87" spans="1:8" s="119" customFormat="1" x14ac:dyDescent="0.3">
      <c r="A87" s="81"/>
      <c r="B87" s="81"/>
      <c r="C87" s="81"/>
      <c r="D87" s="81"/>
      <c r="E87" s="81"/>
      <c r="F87" s="81"/>
      <c r="G87" s="81"/>
      <c r="H87" s="81"/>
    </row>
    <row r="88" spans="1:8" s="119" customFormat="1" x14ac:dyDescent="0.3">
      <c r="A88" s="81"/>
      <c r="B88" s="81"/>
      <c r="C88" s="81"/>
      <c r="D88" s="81"/>
      <c r="E88" s="81"/>
      <c r="F88" s="81"/>
      <c r="G88" s="81"/>
      <c r="H88" s="81"/>
    </row>
    <row r="89" spans="1:8" s="119" customFormat="1" x14ac:dyDescent="0.3">
      <c r="A89" s="81"/>
      <c r="B89" s="81"/>
      <c r="C89" s="81"/>
      <c r="D89" s="81"/>
      <c r="E89" s="81"/>
      <c r="F89" s="81"/>
      <c r="G89" s="81"/>
      <c r="H89" s="81"/>
    </row>
    <row r="90" spans="1:8" s="119" customFormat="1" x14ac:dyDescent="0.3">
      <c r="A90" s="81"/>
      <c r="B90" s="81"/>
      <c r="C90" s="81"/>
      <c r="D90" s="81"/>
      <c r="E90" s="81"/>
      <c r="F90" s="81"/>
      <c r="G90" s="81"/>
      <c r="H90" s="81"/>
    </row>
    <row r="91" spans="1:8" s="119" customFormat="1" x14ac:dyDescent="0.3">
      <c r="A91" s="81"/>
      <c r="B91" s="81"/>
      <c r="C91" s="81"/>
      <c r="D91" s="81"/>
      <c r="E91" s="81"/>
      <c r="F91" s="81"/>
      <c r="G91" s="81"/>
      <c r="H91" s="81"/>
    </row>
    <row r="92" spans="1:8" s="119" customFormat="1" x14ac:dyDescent="0.3">
      <c r="A92" s="81"/>
      <c r="B92" s="81"/>
      <c r="C92" s="81"/>
      <c r="D92" s="81"/>
      <c r="E92" s="81"/>
      <c r="F92" s="81"/>
      <c r="G92" s="81"/>
      <c r="H92" s="81"/>
    </row>
    <row r="93" spans="1:8" s="119" customFormat="1" x14ac:dyDescent="0.3">
      <c r="A93" s="81"/>
      <c r="B93" s="81"/>
      <c r="C93" s="81"/>
      <c r="D93" s="81"/>
      <c r="E93" s="81"/>
      <c r="F93" s="81"/>
      <c r="G93" s="81"/>
      <c r="H93" s="81"/>
    </row>
    <row r="94" spans="1:8" s="119" customFormat="1" x14ac:dyDescent="0.3">
      <c r="A94" s="81"/>
      <c r="B94" s="81"/>
      <c r="C94" s="81"/>
      <c r="D94" s="81"/>
      <c r="E94" s="81"/>
      <c r="F94" s="81"/>
      <c r="G94" s="81"/>
      <c r="H94" s="81"/>
    </row>
    <row r="95" spans="1:8" s="119" customFormat="1" x14ac:dyDescent="0.3">
      <c r="A95" s="81"/>
      <c r="B95" s="81"/>
      <c r="C95" s="81"/>
      <c r="D95" s="81"/>
      <c r="E95" s="81"/>
      <c r="F95" s="81"/>
      <c r="G95" s="81"/>
      <c r="H95" s="81"/>
    </row>
    <row r="96" spans="1:8" s="119" customFormat="1" x14ac:dyDescent="0.3">
      <c r="A96" s="81"/>
      <c r="B96" s="81"/>
      <c r="C96" s="81"/>
      <c r="D96" s="81"/>
      <c r="E96" s="81"/>
      <c r="F96" s="81"/>
      <c r="G96" s="81"/>
      <c r="H96" s="81"/>
    </row>
    <row r="97" spans="1:8" s="119" customFormat="1" x14ac:dyDescent="0.3">
      <c r="A97" s="81"/>
      <c r="B97" s="81"/>
      <c r="C97" s="81"/>
      <c r="D97" s="81"/>
      <c r="E97" s="81"/>
      <c r="F97" s="81"/>
      <c r="G97" s="81"/>
      <c r="H97" s="81"/>
    </row>
    <row r="98" spans="1:8" s="119" customFormat="1" x14ac:dyDescent="0.3">
      <c r="A98" s="81"/>
      <c r="B98" s="81"/>
      <c r="C98" s="81"/>
      <c r="D98" s="81"/>
      <c r="E98" s="81"/>
      <c r="F98" s="81"/>
      <c r="G98" s="81"/>
      <c r="H98" s="81"/>
    </row>
    <row r="99" spans="1:8" s="119" customFormat="1" x14ac:dyDescent="0.3">
      <c r="A99" s="81"/>
      <c r="B99" s="81"/>
      <c r="C99" s="81"/>
      <c r="D99" s="81"/>
      <c r="E99" s="81"/>
      <c r="F99" s="81"/>
      <c r="G99" s="81"/>
      <c r="H99" s="81"/>
    </row>
    <row r="100" spans="1:8" s="119" customFormat="1" x14ac:dyDescent="0.3">
      <c r="A100" s="81"/>
      <c r="B100" s="81"/>
      <c r="C100" s="81"/>
      <c r="D100" s="81"/>
      <c r="E100" s="81"/>
      <c r="F100" s="81"/>
      <c r="G100" s="81"/>
      <c r="H100" s="81"/>
    </row>
    <row r="101" spans="1:8" s="119" customFormat="1" x14ac:dyDescent="0.3">
      <c r="A101" s="81"/>
      <c r="B101" s="81"/>
      <c r="C101" s="81"/>
      <c r="D101" s="81"/>
      <c r="E101" s="81"/>
      <c r="F101" s="81"/>
      <c r="G101" s="81"/>
      <c r="H101" s="81"/>
    </row>
    <row r="102" spans="1:8" s="119" customFormat="1" x14ac:dyDescent="0.3">
      <c r="A102" s="81"/>
      <c r="B102" s="81"/>
      <c r="C102" s="81"/>
      <c r="D102" s="81"/>
      <c r="E102" s="81"/>
      <c r="F102" s="81"/>
      <c r="G102" s="81"/>
      <c r="H102" s="81"/>
    </row>
    <row r="103" spans="1:8" s="119" customFormat="1" x14ac:dyDescent="0.3">
      <c r="A103" s="81"/>
      <c r="B103" s="81"/>
      <c r="C103" s="81"/>
      <c r="D103" s="81"/>
      <c r="E103" s="81"/>
      <c r="F103" s="81"/>
      <c r="G103" s="81"/>
      <c r="H103" s="81"/>
    </row>
    <row r="104" spans="1:8" s="119" customFormat="1" x14ac:dyDescent="0.3">
      <c r="A104" s="81"/>
      <c r="B104" s="81"/>
      <c r="C104" s="81"/>
      <c r="D104" s="81"/>
      <c r="E104" s="81"/>
      <c r="F104" s="81"/>
      <c r="G104" s="81"/>
      <c r="H104" s="81"/>
    </row>
    <row r="105" spans="1:8" s="119" customFormat="1" x14ac:dyDescent="0.3">
      <c r="A105" s="81"/>
      <c r="B105" s="81"/>
      <c r="C105" s="81"/>
      <c r="D105" s="81"/>
      <c r="E105" s="81"/>
      <c r="F105" s="81"/>
      <c r="G105" s="81"/>
      <c r="H105" s="81"/>
    </row>
    <row r="106" spans="1:8" s="119" customFormat="1" x14ac:dyDescent="0.3">
      <c r="A106" s="81"/>
      <c r="B106" s="81"/>
      <c r="C106" s="81"/>
      <c r="D106" s="81"/>
      <c r="E106" s="81"/>
      <c r="F106" s="81"/>
      <c r="G106" s="81"/>
      <c r="H106" s="81"/>
    </row>
    <row r="107" spans="1:8" s="119" customFormat="1" x14ac:dyDescent="0.3">
      <c r="A107" s="81"/>
      <c r="B107" s="81"/>
      <c r="C107" s="81"/>
      <c r="D107" s="81"/>
      <c r="E107" s="81"/>
      <c r="F107" s="81"/>
      <c r="G107" s="81"/>
      <c r="H107" s="81"/>
    </row>
    <row r="108" spans="1:8" s="119" customFormat="1" x14ac:dyDescent="0.3">
      <c r="A108" s="81"/>
      <c r="B108" s="81"/>
      <c r="C108" s="81"/>
      <c r="D108" s="81"/>
      <c r="E108" s="81"/>
      <c r="F108" s="81"/>
      <c r="G108" s="81"/>
      <c r="H108" s="81"/>
    </row>
    <row r="109" spans="1:8" s="119" customFormat="1" x14ac:dyDescent="0.3">
      <c r="A109" s="81"/>
      <c r="B109" s="81"/>
      <c r="C109" s="81"/>
      <c r="D109" s="81"/>
      <c r="E109" s="81"/>
      <c r="F109" s="81"/>
      <c r="G109" s="81"/>
      <c r="H109" s="81"/>
    </row>
    <row r="110" spans="1:8" s="119" customFormat="1" x14ac:dyDescent="0.3">
      <c r="A110" s="81"/>
      <c r="B110" s="81"/>
      <c r="C110" s="81"/>
      <c r="D110" s="81"/>
      <c r="E110" s="81"/>
      <c r="F110" s="81"/>
      <c r="G110" s="81"/>
      <c r="H110" s="81"/>
    </row>
    <row r="111" spans="1:8" s="119" customFormat="1" x14ac:dyDescent="0.3">
      <c r="A111" s="81"/>
      <c r="B111" s="81"/>
      <c r="C111" s="81"/>
      <c r="D111" s="81"/>
      <c r="E111" s="81"/>
      <c r="F111" s="81"/>
      <c r="G111" s="81"/>
      <c r="H111" s="81"/>
    </row>
    <row r="112" spans="1:8" s="119" customFormat="1" x14ac:dyDescent="0.3">
      <c r="A112" s="81"/>
      <c r="B112" s="81"/>
      <c r="C112" s="81"/>
      <c r="D112" s="81"/>
      <c r="E112" s="81"/>
      <c r="F112" s="81"/>
      <c r="G112" s="81"/>
      <c r="H112" s="81"/>
    </row>
    <row r="113" spans="1:8" s="119" customFormat="1" x14ac:dyDescent="0.3">
      <c r="A113" s="81"/>
      <c r="B113" s="81"/>
      <c r="C113" s="81"/>
      <c r="D113" s="81"/>
      <c r="E113" s="81"/>
      <c r="F113" s="81"/>
      <c r="G113" s="81"/>
      <c r="H113" s="81"/>
    </row>
    <row r="114" spans="1:8" s="119" customFormat="1" x14ac:dyDescent="0.3">
      <c r="A114" s="81"/>
      <c r="B114" s="81"/>
      <c r="C114" s="81"/>
      <c r="D114" s="81"/>
      <c r="E114" s="81"/>
      <c r="F114" s="81"/>
      <c r="G114" s="81"/>
      <c r="H114" s="81"/>
    </row>
    <row r="115" spans="1:8" s="119" customFormat="1" x14ac:dyDescent="0.3">
      <c r="A115" s="81"/>
      <c r="B115" s="81"/>
      <c r="C115" s="81"/>
      <c r="D115" s="81"/>
      <c r="E115" s="81"/>
      <c r="F115" s="81"/>
      <c r="G115" s="81"/>
      <c r="H115" s="81"/>
    </row>
    <row r="116" spans="1:8" s="119" customFormat="1" x14ac:dyDescent="0.3">
      <c r="A116" s="81"/>
      <c r="B116" s="81"/>
      <c r="C116" s="81"/>
      <c r="D116" s="81"/>
      <c r="E116" s="81"/>
      <c r="F116" s="81"/>
      <c r="G116" s="81"/>
      <c r="H116" s="81"/>
    </row>
    <row r="117" spans="1:8" s="119" customFormat="1" x14ac:dyDescent="0.3">
      <c r="A117" s="81"/>
      <c r="B117" s="81"/>
      <c r="C117" s="81"/>
      <c r="D117" s="81"/>
      <c r="E117" s="81"/>
      <c r="F117" s="81"/>
      <c r="G117" s="81"/>
      <c r="H117" s="81"/>
    </row>
    <row r="118" spans="1:8" s="119" customFormat="1" x14ac:dyDescent="0.3">
      <c r="A118" s="81"/>
      <c r="B118" s="81"/>
      <c r="C118" s="81"/>
      <c r="D118" s="81"/>
      <c r="E118" s="81"/>
      <c r="F118" s="81"/>
      <c r="G118" s="81"/>
      <c r="H118" s="81"/>
    </row>
    <row r="119" spans="1:8" s="119" customFormat="1" x14ac:dyDescent="0.3">
      <c r="A119" s="81"/>
      <c r="B119" s="81"/>
      <c r="C119" s="81"/>
      <c r="D119" s="81"/>
      <c r="E119" s="81"/>
      <c r="F119" s="81"/>
      <c r="G119" s="81"/>
      <c r="H119" s="81"/>
    </row>
    <row r="120" spans="1:8" s="119" customFormat="1" x14ac:dyDescent="0.3">
      <c r="A120" s="81"/>
      <c r="B120" s="81"/>
      <c r="C120" s="81"/>
      <c r="D120" s="81"/>
      <c r="E120" s="81"/>
      <c r="F120" s="81"/>
      <c r="G120" s="81"/>
      <c r="H120" s="81"/>
    </row>
    <row r="121" spans="1:8" s="119" customFormat="1" x14ac:dyDescent="0.3">
      <c r="A121" s="81"/>
      <c r="B121" s="81"/>
      <c r="C121" s="81"/>
      <c r="D121" s="81"/>
      <c r="E121" s="81"/>
      <c r="F121" s="81"/>
      <c r="G121" s="81"/>
      <c r="H121" s="81"/>
    </row>
    <row r="122" spans="1:8" s="119" customFormat="1" x14ac:dyDescent="0.3">
      <c r="A122" s="81"/>
      <c r="B122" s="81"/>
      <c r="C122" s="81"/>
      <c r="D122" s="81"/>
      <c r="E122" s="81"/>
      <c r="F122" s="81"/>
      <c r="G122" s="81"/>
      <c r="H122" s="81"/>
    </row>
    <row r="123" spans="1:8" s="119" customFormat="1" x14ac:dyDescent="0.3">
      <c r="A123" s="81"/>
      <c r="B123" s="81"/>
      <c r="C123" s="81"/>
      <c r="D123" s="81"/>
      <c r="E123" s="81"/>
      <c r="F123" s="81"/>
      <c r="G123" s="81"/>
      <c r="H123" s="81"/>
    </row>
    <row r="124" spans="1:8" s="119" customFormat="1" x14ac:dyDescent="0.3">
      <c r="A124" s="81"/>
      <c r="B124" s="81"/>
      <c r="C124" s="81"/>
      <c r="D124" s="81"/>
      <c r="E124" s="81"/>
      <c r="F124" s="81"/>
      <c r="G124" s="81"/>
      <c r="H124" s="81"/>
    </row>
    <row r="125" spans="1:8" s="119" customFormat="1" x14ac:dyDescent="0.3">
      <c r="A125" s="81"/>
      <c r="B125" s="81"/>
      <c r="C125" s="81"/>
      <c r="D125" s="81"/>
      <c r="E125" s="81"/>
      <c r="F125" s="81"/>
      <c r="G125" s="81"/>
      <c r="H125" s="81"/>
    </row>
    <row r="126" spans="1:8" s="119" customFormat="1" x14ac:dyDescent="0.3">
      <c r="A126" s="81"/>
      <c r="B126" s="81"/>
      <c r="C126" s="81"/>
      <c r="D126" s="81"/>
      <c r="E126" s="81"/>
      <c r="F126" s="81"/>
      <c r="G126" s="81"/>
      <c r="H126" s="81"/>
    </row>
    <row r="127" spans="1:8" s="119" customFormat="1" x14ac:dyDescent="0.3">
      <c r="A127" s="81"/>
      <c r="B127" s="81"/>
      <c r="C127" s="81"/>
      <c r="D127" s="81"/>
      <c r="E127" s="81"/>
      <c r="F127" s="81"/>
      <c r="G127" s="81"/>
      <c r="H127" s="81"/>
    </row>
    <row r="128" spans="1:8" s="119" customFormat="1" x14ac:dyDescent="0.3">
      <c r="A128" s="81"/>
      <c r="B128" s="81"/>
      <c r="C128" s="81"/>
      <c r="D128" s="81"/>
      <c r="E128" s="81"/>
      <c r="F128" s="81"/>
      <c r="G128" s="81"/>
      <c r="H128" s="81"/>
    </row>
    <row r="129" spans="1:8" s="119" customFormat="1" x14ac:dyDescent="0.3">
      <c r="A129" s="81"/>
      <c r="B129" s="81"/>
      <c r="C129" s="81"/>
      <c r="D129" s="81"/>
      <c r="E129" s="81"/>
      <c r="F129" s="81"/>
      <c r="G129" s="81"/>
      <c r="H129" s="81"/>
    </row>
    <row r="130" spans="1:8" s="119" customFormat="1" x14ac:dyDescent="0.3">
      <c r="A130" s="81"/>
      <c r="B130" s="81"/>
      <c r="C130" s="81"/>
      <c r="D130" s="81"/>
      <c r="E130" s="81"/>
      <c r="F130" s="81"/>
      <c r="G130" s="81"/>
      <c r="H130" s="81"/>
    </row>
    <row r="131" spans="1:8" s="119" customFormat="1" x14ac:dyDescent="0.3">
      <c r="A131" s="81"/>
      <c r="B131" s="81"/>
      <c r="C131" s="81"/>
      <c r="D131" s="81"/>
      <c r="E131" s="81"/>
      <c r="F131" s="81"/>
      <c r="G131" s="81"/>
      <c r="H131" s="81"/>
    </row>
    <row r="132" spans="1:8" s="119" customFormat="1" x14ac:dyDescent="0.3">
      <c r="A132" s="81"/>
      <c r="B132" s="81"/>
      <c r="C132" s="81"/>
      <c r="D132" s="81"/>
      <c r="E132" s="81"/>
      <c r="F132" s="81"/>
      <c r="G132" s="81"/>
      <c r="H132" s="81"/>
    </row>
    <row r="133" spans="1:8" s="119" customFormat="1" x14ac:dyDescent="0.3">
      <c r="A133" s="81"/>
      <c r="B133" s="81"/>
      <c r="C133" s="81"/>
      <c r="D133" s="81"/>
      <c r="E133" s="81"/>
      <c r="F133" s="81"/>
      <c r="G133" s="81"/>
      <c r="H133" s="81"/>
    </row>
    <row r="134" spans="1:8" s="119" customFormat="1" x14ac:dyDescent="0.3">
      <c r="A134" s="81"/>
      <c r="B134" s="81"/>
      <c r="C134" s="81"/>
      <c r="D134" s="81"/>
      <c r="E134" s="81"/>
      <c r="F134" s="81"/>
      <c r="G134" s="81"/>
      <c r="H134" s="81"/>
    </row>
    <row r="135" spans="1:8" s="119" customFormat="1" x14ac:dyDescent="0.3">
      <c r="A135" s="81"/>
      <c r="B135" s="81"/>
      <c r="C135" s="81"/>
      <c r="D135" s="81"/>
      <c r="E135" s="81"/>
      <c r="F135" s="81"/>
      <c r="G135" s="81"/>
      <c r="H135" s="81"/>
    </row>
    <row r="136" spans="1:8" s="119" customFormat="1" x14ac:dyDescent="0.3">
      <c r="A136" s="81"/>
      <c r="B136" s="81"/>
      <c r="C136" s="81"/>
      <c r="D136" s="81"/>
      <c r="E136" s="81"/>
      <c r="F136" s="81"/>
      <c r="G136" s="81"/>
      <c r="H136" s="81"/>
    </row>
    <row r="137" spans="1:8" s="119" customFormat="1" x14ac:dyDescent="0.3">
      <c r="A137" s="81"/>
      <c r="B137" s="81"/>
      <c r="C137" s="81"/>
      <c r="D137" s="81"/>
      <c r="E137" s="81"/>
      <c r="F137" s="81"/>
      <c r="G137" s="81"/>
      <c r="H137" s="81"/>
    </row>
    <row r="138" spans="1:8" s="119" customFormat="1" x14ac:dyDescent="0.3">
      <c r="A138" s="81"/>
      <c r="B138" s="81"/>
      <c r="C138" s="81"/>
      <c r="D138" s="81"/>
      <c r="E138" s="81"/>
      <c r="F138" s="81"/>
      <c r="G138" s="81"/>
      <c r="H138" s="81"/>
    </row>
    <row r="139" spans="1:8" s="119" customFormat="1" x14ac:dyDescent="0.3">
      <c r="A139" s="81"/>
      <c r="B139" s="81"/>
      <c r="C139" s="81"/>
      <c r="D139" s="81"/>
      <c r="E139" s="81"/>
      <c r="F139" s="81"/>
      <c r="G139" s="81"/>
      <c r="H139" s="81"/>
    </row>
    <row r="140" spans="1:8" s="119" customFormat="1" x14ac:dyDescent="0.3">
      <c r="A140" s="81"/>
      <c r="B140" s="81"/>
      <c r="C140" s="81"/>
      <c r="D140" s="81"/>
      <c r="E140" s="81"/>
      <c r="F140" s="81"/>
      <c r="G140" s="81"/>
      <c r="H140" s="81"/>
    </row>
    <row r="141" spans="1:8" s="119" customFormat="1" x14ac:dyDescent="0.3">
      <c r="A141" s="81"/>
      <c r="B141" s="81"/>
      <c r="C141" s="81"/>
      <c r="D141" s="81"/>
      <c r="E141" s="81"/>
      <c r="F141" s="81"/>
      <c r="G141" s="81"/>
      <c r="H141" s="81"/>
    </row>
    <row r="142" spans="1:8" s="119" customFormat="1" x14ac:dyDescent="0.3">
      <c r="A142" s="81"/>
      <c r="B142" s="81"/>
      <c r="C142" s="81"/>
      <c r="D142" s="81"/>
      <c r="E142" s="81"/>
      <c r="F142" s="81"/>
      <c r="G142" s="81"/>
      <c r="H142" s="81"/>
    </row>
    <row r="143" spans="1:8" s="119" customFormat="1" x14ac:dyDescent="0.3">
      <c r="A143" s="81"/>
      <c r="B143" s="81"/>
      <c r="C143" s="81"/>
      <c r="D143" s="81"/>
      <c r="E143" s="81"/>
      <c r="F143" s="81"/>
      <c r="G143" s="81"/>
      <c r="H143" s="81"/>
    </row>
    <row r="144" spans="1:8" s="119" customFormat="1" x14ac:dyDescent="0.3">
      <c r="A144" s="81"/>
      <c r="B144" s="81"/>
      <c r="C144" s="81"/>
      <c r="D144" s="81"/>
      <c r="E144" s="81"/>
      <c r="F144" s="81"/>
      <c r="G144" s="81"/>
      <c r="H144" s="81"/>
    </row>
    <row r="145" spans="1:8" s="119" customFormat="1" x14ac:dyDescent="0.3">
      <c r="A145" s="81"/>
      <c r="B145" s="81"/>
      <c r="C145" s="81"/>
      <c r="D145" s="81"/>
      <c r="E145" s="81"/>
      <c r="F145" s="81"/>
      <c r="G145" s="81"/>
      <c r="H145" s="81"/>
    </row>
    <row r="146" spans="1:8" s="119" customFormat="1" x14ac:dyDescent="0.3">
      <c r="A146" s="81"/>
      <c r="B146" s="81"/>
      <c r="C146" s="81"/>
      <c r="D146" s="81"/>
      <c r="E146" s="81"/>
      <c r="F146" s="81"/>
      <c r="G146" s="81"/>
      <c r="H146" s="81"/>
    </row>
    <row r="147" spans="1:8" s="119" customFormat="1" x14ac:dyDescent="0.3">
      <c r="A147" s="81"/>
      <c r="B147" s="81"/>
      <c r="C147" s="81"/>
      <c r="D147" s="81"/>
      <c r="E147" s="81"/>
      <c r="F147" s="81"/>
      <c r="G147" s="81"/>
      <c r="H147" s="81"/>
    </row>
    <row r="148" spans="1:8" s="119" customFormat="1" x14ac:dyDescent="0.3">
      <c r="A148" s="81"/>
      <c r="B148" s="81"/>
      <c r="C148" s="81"/>
      <c r="D148" s="81"/>
      <c r="E148" s="81"/>
      <c r="F148" s="81"/>
      <c r="G148" s="81"/>
      <c r="H148" s="81"/>
    </row>
    <row r="149" spans="1:8" s="119" customFormat="1" x14ac:dyDescent="0.3">
      <c r="A149" s="81"/>
      <c r="B149" s="81"/>
      <c r="C149" s="81"/>
      <c r="D149" s="81"/>
      <c r="E149" s="81"/>
      <c r="F149" s="81"/>
      <c r="G149" s="81"/>
      <c r="H149" s="81"/>
    </row>
    <row r="150" spans="1:8" s="119" customFormat="1" x14ac:dyDescent="0.3">
      <c r="A150" s="81"/>
      <c r="B150" s="81"/>
      <c r="C150" s="81"/>
      <c r="D150" s="81"/>
      <c r="E150" s="81"/>
      <c r="F150" s="81"/>
      <c r="G150" s="81"/>
      <c r="H150" s="81"/>
    </row>
    <row r="151" spans="1:8" s="119" customFormat="1" x14ac:dyDescent="0.3">
      <c r="A151" s="81"/>
      <c r="B151" s="81"/>
      <c r="C151" s="81"/>
      <c r="D151" s="81"/>
      <c r="E151" s="81"/>
      <c r="F151" s="81"/>
      <c r="G151" s="81"/>
      <c r="H151" s="81"/>
    </row>
    <row r="152" spans="1:8" s="119" customFormat="1" x14ac:dyDescent="0.3">
      <c r="A152" s="81"/>
      <c r="B152" s="81"/>
      <c r="C152" s="81"/>
      <c r="D152" s="81"/>
      <c r="E152" s="81"/>
      <c r="F152" s="81"/>
      <c r="G152" s="81"/>
      <c r="H152" s="81"/>
    </row>
    <row r="153" spans="1:8" s="119" customFormat="1" x14ac:dyDescent="0.3">
      <c r="A153" s="81"/>
      <c r="B153" s="81"/>
      <c r="C153" s="81"/>
      <c r="D153" s="81"/>
      <c r="E153" s="81"/>
      <c r="F153" s="81"/>
      <c r="G153" s="81"/>
      <c r="H153" s="81"/>
    </row>
    <row r="154" spans="1:8" s="119" customFormat="1" x14ac:dyDescent="0.3">
      <c r="A154" s="81"/>
      <c r="B154" s="81"/>
      <c r="C154" s="81"/>
      <c r="D154" s="81"/>
      <c r="E154" s="81"/>
      <c r="F154" s="81"/>
      <c r="G154" s="81"/>
      <c r="H154" s="81"/>
    </row>
    <row r="155" spans="1:8" s="119" customFormat="1" x14ac:dyDescent="0.3">
      <c r="A155" s="81"/>
      <c r="B155" s="81"/>
      <c r="C155" s="81"/>
      <c r="D155" s="81"/>
      <c r="E155" s="81"/>
      <c r="F155" s="81"/>
      <c r="G155" s="81"/>
      <c r="H155" s="81"/>
    </row>
    <row r="156" spans="1:8" s="119" customFormat="1" x14ac:dyDescent="0.3">
      <c r="A156" s="81"/>
      <c r="B156" s="81"/>
      <c r="C156" s="81"/>
      <c r="D156" s="81"/>
      <c r="E156" s="81"/>
      <c r="F156" s="81"/>
      <c r="G156" s="81"/>
      <c r="H156" s="81"/>
    </row>
    <row r="157" spans="1:8" s="119" customFormat="1" x14ac:dyDescent="0.3">
      <c r="A157" s="81"/>
      <c r="B157" s="81"/>
      <c r="C157" s="81"/>
      <c r="D157" s="81"/>
      <c r="E157" s="81"/>
      <c r="F157" s="81"/>
      <c r="G157" s="81"/>
      <c r="H157" s="81"/>
    </row>
    <row r="158" spans="1:8" s="119" customFormat="1" x14ac:dyDescent="0.3">
      <c r="A158" s="81"/>
      <c r="B158" s="81"/>
      <c r="C158" s="81"/>
      <c r="D158" s="81"/>
      <c r="E158" s="81"/>
      <c r="F158" s="81"/>
      <c r="G158" s="81"/>
      <c r="H158" s="81"/>
    </row>
    <row r="159" spans="1:8" s="119" customFormat="1" x14ac:dyDescent="0.3">
      <c r="A159" s="81"/>
      <c r="B159" s="81"/>
      <c r="C159" s="81"/>
      <c r="D159" s="81"/>
      <c r="E159" s="81"/>
      <c r="F159" s="81"/>
      <c r="G159" s="81"/>
      <c r="H159" s="81"/>
    </row>
    <row r="160" spans="1:8" s="119" customFormat="1" x14ac:dyDescent="0.3">
      <c r="A160" s="81"/>
      <c r="B160" s="81"/>
      <c r="C160" s="81"/>
      <c r="D160" s="81"/>
      <c r="E160" s="81"/>
      <c r="F160" s="81"/>
      <c r="G160" s="81"/>
      <c r="H160" s="81"/>
    </row>
    <row r="161" spans="1:8" s="119" customFormat="1" x14ac:dyDescent="0.3">
      <c r="A161" s="81"/>
      <c r="B161" s="81"/>
      <c r="C161" s="81"/>
      <c r="D161" s="81"/>
      <c r="E161" s="81"/>
      <c r="F161" s="81"/>
      <c r="G161" s="81"/>
      <c r="H161" s="81"/>
    </row>
    <row r="162" spans="1:8" s="119" customFormat="1" x14ac:dyDescent="0.3">
      <c r="A162" s="81"/>
      <c r="B162" s="81"/>
      <c r="C162" s="81"/>
      <c r="D162" s="81"/>
      <c r="E162" s="81"/>
      <c r="F162" s="81"/>
      <c r="G162" s="81"/>
      <c r="H162" s="81"/>
    </row>
    <row r="163" spans="1:8" s="119" customFormat="1" x14ac:dyDescent="0.3">
      <c r="A163" s="81"/>
      <c r="B163" s="81"/>
      <c r="C163" s="81"/>
      <c r="D163" s="81"/>
      <c r="E163" s="81"/>
      <c r="F163" s="81"/>
      <c r="G163" s="81"/>
      <c r="H163" s="81"/>
    </row>
    <row r="164" spans="1:8" s="119" customFormat="1" x14ac:dyDescent="0.3">
      <c r="A164" s="81"/>
      <c r="B164" s="81"/>
      <c r="C164" s="81"/>
      <c r="D164" s="81"/>
      <c r="E164" s="81"/>
      <c r="F164" s="81"/>
      <c r="G164" s="81"/>
      <c r="H164" s="81"/>
    </row>
    <row r="165" spans="1:8" s="119" customFormat="1" x14ac:dyDescent="0.3">
      <c r="A165" s="81"/>
      <c r="B165" s="81"/>
      <c r="C165" s="81"/>
      <c r="D165" s="81"/>
      <c r="E165" s="81"/>
      <c r="F165" s="81"/>
      <c r="G165" s="81"/>
      <c r="H165" s="81"/>
    </row>
    <row r="166" spans="1:8" s="119" customFormat="1" x14ac:dyDescent="0.3">
      <c r="A166" s="81"/>
      <c r="B166" s="81"/>
      <c r="C166" s="81"/>
      <c r="D166" s="81"/>
      <c r="E166" s="81"/>
      <c r="F166" s="81"/>
      <c r="G166" s="81"/>
      <c r="H166" s="81"/>
    </row>
    <row r="167" spans="1:8" s="119" customFormat="1" x14ac:dyDescent="0.3">
      <c r="A167" s="81"/>
      <c r="B167" s="81"/>
      <c r="C167" s="81"/>
      <c r="D167" s="81"/>
      <c r="E167" s="81"/>
      <c r="F167" s="81"/>
      <c r="G167" s="81"/>
      <c r="H167" s="81"/>
    </row>
    <row r="168" spans="1:8" s="119" customFormat="1" x14ac:dyDescent="0.3">
      <c r="A168" s="81"/>
      <c r="B168" s="81"/>
      <c r="C168" s="81"/>
      <c r="D168" s="81"/>
      <c r="E168" s="81"/>
      <c r="F168" s="81"/>
      <c r="G168" s="81"/>
      <c r="H168" s="81"/>
    </row>
    <row r="169" spans="1:8" s="119" customFormat="1" x14ac:dyDescent="0.3">
      <c r="A169" s="81"/>
      <c r="B169" s="81"/>
      <c r="C169" s="81"/>
      <c r="D169" s="81"/>
      <c r="E169" s="81"/>
      <c r="F169" s="81"/>
      <c r="G169" s="81"/>
      <c r="H169" s="81"/>
    </row>
    <row r="170" spans="1:8" s="119" customFormat="1" x14ac:dyDescent="0.3">
      <c r="A170" s="81"/>
      <c r="B170" s="81"/>
      <c r="C170" s="81"/>
      <c r="D170" s="81"/>
      <c r="E170" s="81"/>
      <c r="F170" s="81"/>
      <c r="G170" s="81"/>
      <c r="H170" s="81"/>
    </row>
    <row r="171" spans="1:8" s="119" customFormat="1" x14ac:dyDescent="0.3">
      <c r="A171" s="81"/>
      <c r="B171" s="81"/>
      <c r="C171" s="81"/>
      <c r="D171" s="81"/>
      <c r="E171" s="81"/>
      <c r="F171" s="81"/>
      <c r="G171" s="81"/>
      <c r="H171" s="81"/>
    </row>
    <row r="172" spans="1:8" s="119" customFormat="1" x14ac:dyDescent="0.3">
      <c r="A172" s="81"/>
      <c r="B172" s="81"/>
      <c r="C172" s="81"/>
      <c r="D172" s="81"/>
      <c r="E172" s="81"/>
      <c r="F172" s="81"/>
      <c r="G172" s="81"/>
      <c r="H172" s="81"/>
    </row>
    <row r="173" spans="1:8" s="119" customFormat="1" x14ac:dyDescent="0.3">
      <c r="A173" s="81"/>
      <c r="B173" s="81"/>
      <c r="C173" s="81"/>
      <c r="D173" s="81"/>
      <c r="E173" s="81"/>
      <c r="F173" s="81"/>
      <c r="G173" s="81"/>
      <c r="H173" s="81"/>
    </row>
    <row r="174" spans="1:8" s="119" customFormat="1" x14ac:dyDescent="0.3">
      <c r="A174" s="81"/>
      <c r="B174" s="81"/>
      <c r="C174" s="81"/>
      <c r="D174" s="81"/>
      <c r="E174" s="81"/>
      <c r="F174" s="81"/>
      <c r="G174" s="81"/>
      <c r="H174" s="81"/>
    </row>
    <row r="175" spans="1:8" s="119" customFormat="1" x14ac:dyDescent="0.3">
      <c r="A175" s="81"/>
      <c r="B175" s="81"/>
      <c r="C175" s="81"/>
      <c r="D175" s="81"/>
      <c r="E175" s="81"/>
      <c r="F175" s="81"/>
      <c r="G175" s="81"/>
      <c r="H175" s="81"/>
    </row>
    <row r="176" spans="1:8" s="119" customFormat="1" x14ac:dyDescent="0.3">
      <c r="A176" s="81"/>
      <c r="B176" s="81"/>
      <c r="C176" s="81"/>
      <c r="D176" s="81"/>
      <c r="E176" s="81"/>
      <c r="F176" s="81"/>
      <c r="G176" s="81"/>
      <c r="H176" s="81"/>
    </row>
    <row r="177" spans="1:8" s="119" customFormat="1" x14ac:dyDescent="0.3">
      <c r="A177" s="81"/>
      <c r="B177" s="81"/>
      <c r="C177" s="81"/>
      <c r="D177" s="81"/>
      <c r="E177" s="81"/>
      <c r="F177" s="81"/>
      <c r="G177" s="81"/>
      <c r="H177" s="81"/>
    </row>
    <row r="178" spans="1:8" s="119" customFormat="1" x14ac:dyDescent="0.3">
      <c r="A178" s="81"/>
      <c r="B178" s="81"/>
      <c r="C178" s="81"/>
      <c r="D178" s="81"/>
      <c r="E178" s="81"/>
      <c r="F178" s="81"/>
      <c r="G178" s="81"/>
      <c r="H178" s="81"/>
    </row>
    <row r="179" spans="1:8" s="119" customFormat="1" x14ac:dyDescent="0.3">
      <c r="A179" s="81"/>
      <c r="B179" s="81"/>
      <c r="C179" s="81"/>
      <c r="D179" s="81"/>
      <c r="E179" s="81"/>
      <c r="F179" s="81"/>
      <c r="G179" s="81"/>
      <c r="H179" s="81"/>
    </row>
    <row r="180" spans="1:8" s="119" customFormat="1" x14ac:dyDescent="0.3">
      <c r="A180" s="81"/>
      <c r="B180" s="81"/>
      <c r="C180" s="81"/>
      <c r="D180" s="81"/>
      <c r="E180" s="81"/>
      <c r="F180" s="81"/>
      <c r="G180" s="81"/>
      <c r="H180" s="81"/>
    </row>
    <row r="181" spans="1:8" s="119" customFormat="1" x14ac:dyDescent="0.3">
      <c r="A181" s="81"/>
      <c r="B181" s="81"/>
      <c r="C181" s="81"/>
      <c r="D181" s="81"/>
      <c r="E181" s="81"/>
      <c r="F181" s="81"/>
      <c r="G181" s="81"/>
      <c r="H181" s="81"/>
    </row>
    <row r="182" spans="1:8" s="119" customFormat="1" x14ac:dyDescent="0.3">
      <c r="A182" s="81"/>
      <c r="B182" s="81"/>
      <c r="C182" s="81"/>
      <c r="D182" s="81"/>
      <c r="E182" s="81"/>
      <c r="F182" s="81"/>
      <c r="G182" s="81"/>
      <c r="H182" s="81"/>
    </row>
    <row r="183" spans="1:8" s="119" customFormat="1" x14ac:dyDescent="0.3">
      <c r="A183" s="81"/>
      <c r="B183" s="81"/>
      <c r="C183" s="81"/>
      <c r="D183" s="81"/>
      <c r="E183" s="81"/>
      <c r="F183" s="81"/>
      <c r="G183" s="81"/>
      <c r="H183" s="81"/>
    </row>
    <row r="184" spans="1:8" s="119" customFormat="1" x14ac:dyDescent="0.3">
      <c r="A184" s="81"/>
      <c r="B184" s="81"/>
      <c r="C184" s="81"/>
      <c r="D184" s="81"/>
      <c r="E184" s="81"/>
      <c r="F184" s="81"/>
      <c r="G184" s="81"/>
      <c r="H184" s="81"/>
    </row>
    <row r="185" spans="1:8" s="119" customFormat="1" x14ac:dyDescent="0.3">
      <c r="A185" s="81"/>
      <c r="B185" s="81"/>
      <c r="C185" s="81"/>
      <c r="D185" s="81"/>
      <c r="E185" s="81"/>
      <c r="F185" s="81"/>
      <c r="G185" s="81"/>
      <c r="H185" s="81"/>
    </row>
    <row r="186" spans="1:8" s="119" customFormat="1" x14ac:dyDescent="0.3">
      <c r="A186" s="81"/>
      <c r="B186" s="81"/>
      <c r="C186" s="81"/>
      <c r="D186" s="81"/>
      <c r="E186" s="81"/>
      <c r="F186" s="81"/>
      <c r="G186" s="81"/>
      <c r="H186" s="81"/>
    </row>
    <row r="187" spans="1:8" s="119" customFormat="1" x14ac:dyDescent="0.3">
      <c r="A187" s="81"/>
      <c r="B187" s="81"/>
      <c r="C187" s="81"/>
      <c r="D187" s="81"/>
      <c r="E187" s="81"/>
      <c r="F187" s="81"/>
      <c r="G187" s="81"/>
      <c r="H187" s="81"/>
    </row>
    <row r="188" spans="1:8" s="119" customFormat="1" x14ac:dyDescent="0.3">
      <c r="A188" s="81"/>
      <c r="B188" s="81"/>
      <c r="C188" s="81"/>
      <c r="D188" s="81"/>
      <c r="E188" s="81"/>
      <c r="F188" s="81"/>
      <c r="G188" s="81"/>
      <c r="H188" s="81"/>
    </row>
    <row r="189" spans="1:8" s="119" customFormat="1" x14ac:dyDescent="0.3">
      <c r="A189" s="81"/>
      <c r="B189" s="81"/>
      <c r="C189" s="81"/>
      <c r="D189" s="81"/>
      <c r="E189" s="81"/>
      <c r="F189" s="81"/>
      <c r="G189" s="81"/>
      <c r="H189" s="81"/>
    </row>
    <row r="190" spans="1:8" s="119" customFormat="1" x14ac:dyDescent="0.3">
      <c r="A190" s="81"/>
      <c r="B190" s="81"/>
      <c r="C190" s="81"/>
      <c r="D190" s="81"/>
      <c r="E190" s="81"/>
      <c r="F190" s="81"/>
      <c r="G190" s="81"/>
      <c r="H190" s="81"/>
    </row>
    <row r="191" spans="1:8" s="119" customFormat="1" x14ac:dyDescent="0.3">
      <c r="A191" s="81"/>
      <c r="B191" s="81"/>
      <c r="C191" s="81"/>
      <c r="D191" s="81"/>
      <c r="E191" s="81"/>
      <c r="F191" s="81"/>
      <c r="G191" s="81"/>
      <c r="H191" s="81"/>
    </row>
    <row r="192" spans="1:8" s="119" customFormat="1" x14ac:dyDescent="0.3">
      <c r="A192" s="81"/>
      <c r="B192" s="81"/>
      <c r="C192" s="81"/>
      <c r="D192" s="81"/>
      <c r="E192" s="81"/>
      <c r="F192" s="81"/>
      <c r="G192" s="81"/>
      <c r="H192" s="81"/>
    </row>
    <row r="193" spans="1:8" s="119" customFormat="1" x14ac:dyDescent="0.3">
      <c r="A193" s="81"/>
      <c r="B193" s="81"/>
      <c r="C193" s="81"/>
      <c r="D193" s="81"/>
      <c r="E193" s="81"/>
      <c r="F193" s="81"/>
      <c r="G193" s="81"/>
      <c r="H193" s="81"/>
    </row>
    <row r="194" spans="1:8" s="119" customFormat="1" x14ac:dyDescent="0.3">
      <c r="A194" s="81"/>
      <c r="B194" s="81"/>
      <c r="C194" s="81"/>
      <c r="D194" s="81"/>
      <c r="E194" s="81"/>
      <c r="F194" s="81"/>
      <c r="G194" s="81"/>
      <c r="H194" s="81"/>
    </row>
    <row r="195" spans="1:8" s="119" customFormat="1" x14ac:dyDescent="0.3">
      <c r="A195" s="81"/>
      <c r="B195" s="81"/>
      <c r="C195" s="81"/>
      <c r="D195" s="81"/>
      <c r="E195" s="81"/>
      <c r="F195" s="81"/>
      <c r="G195" s="81"/>
      <c r="H195" s="81"/>
    </row>
    <row r="196" spans="1:8" s="119" customFormat="1" x14ac:dyDescent="0.3">
      <c r="A196" s="81"/>
      <c r="B196" s="81"/>
      <c r="C196" s="81"/>
      <c r="D196" s="81"/>
      <c r="E196" s="81"/>
      <c r="F196" s="81"/>
      <c r="G196" s="81"/>
      <c r="H196" s="81"/>
    </row>
    <row r="197" spans="1:8" s="119" customFormat="1" x14ac:dyDescent="0.3">
      <c r="A197" s="81"/>
      <c r="B197" s="81"/>
      <c r="C197" s="81"/>
      <c r="D197" s="81"/>
      <c r="E197" s="81"/>
      <c r="F197" s="81"/>
      <c r="G197" s="81"/>
      <c r="H197" s="81"/>
    </row>
    <row r="198" spans="1:8" s="119" customFormat="1" x14ac:dyDescent="0.3">
      <c r="A198" s="81"/>
      <c r="B198" s="81"/>
      <c r="C198" s="81"/>
      <c r="D198" s="81"/>
      <c r="E198" s="81"/>
      <c r="F198" s="81"/>
      <c r="G198" s="81"/>
      <c r="H198" s="81"/>
    </row>
    <row r="199" spans="1:8" s="119" customFormat="1" x14ac:dyDescent="0.3">
      <c r="A199" s="81"/>
      <c r="B199" s="81"/>
      <c r="C199" s="81"/>
      <c r="D199" s="81"/>
      <c r="E199" s="81"/>
      <c r="F199" s="81"/>
      <c r="G199" s="81"/>
      <c r="H199" s="81"/>
    </row>
    <row r="200" spans="1:8" s="119" customFormat="1" x14ac:dyDescent="0.3">
      <c r="A200" s="81"/>
      <c r="B200" s="81"/>
      <c r="C200" s="81"/>
      <c r="D200" s="81"/>
      <c r="E200" s="81"/>
      <c r="F200" s="81"/>
      <c r="G200" s="81"/>
      <c r="H200" s="81"/>
    </row>
    <row r="201" spans="1:8" s="119" customFormat="1" x14ac:dyDescent="0.3">
      <c r="A201" s="81"/>
      <c r="B201" s="81"/>
      <c r="C201" s="81"/>
      <c r="D201" s="81"/>
      <c r="E201" s="81"/>
      <c r="F201" s="81"/>
      <c r="G201" s="81"/>
      <c r="H201" s="81"/>
    </row>
    <row r="202" spans="1:8" s="119" customFormat="1" x14ac:dyDescent="0.3">
      <c r="A202" s="81"/>
      <c r="B202" s="81"/>
      <c r="C202" s="81"/>
      <c r="D202" s="81"/>
      <c r="E202" s="81"/>
      <c r="F202" s="81"/>
      <c r="G202" s="81"/>
      <c r="H202" s="81"/>
    </row>
    <row r="203" spans="1:8" s="119" customFormat="1" x14ac:dyDescent="0.3">
      <c r="A203" s="81"/>
      <c r="B203" s="81"/>
      <c r="C203" s="81"/>
      <c r="D203" s="81"/>
      <c r="E203" s="81"/>
      <c r="F203" s="81"/>
      <c r="G203" s="81"/>
      <c r="H203" s="81"/>
    </row>
    <row r="204" spans="1:8" s="119" customFormat="1" x14ac:dyDescent="0.3">
      <c r="A204" s="81"/>
      <c r="B204" s="81"/>
      <c r="C204" s="81"/>
      <c r="D204" s="81"/>
      <c r="E204" s="81"/>
      <c r="F204" s="81"/>
      <c r="G204" s="81"/>
      <c r="H204" s="81"/>
    </row>
    <row r="205" spans="1:8" s="119" customFormat="1" x14ac:dyDescent="0.3">
      <c r="A205" s="81"/>
      <c r="B205" s="81"/>
      <c r="C205" s="81"/>
      <c r="D205" s="81"/>
      <c r="E205" s="81"/>
      <c r="F205" s="81"/>
      <c r="G205" s="81"/>
      <c r="H205" s="81"/>
    </row>
    <row r="206" spans="1:8" s="119" customFormat="1" x14ac:dyDescent="0.3">
      <c r="A206" s="81"/>
      <c r="B206" s="81"/>
      <c r="C206" s="81"/>
      <c r="D206" s="81"/>
      <c r="E206" s="81"/>
      <c r="F206" s="81"/>
      <c r="G206" s="81"/>
      <c r="H206" s="81"/>
    </row>
    <row r="207" spans="1:8" s="119" customFormat="1" x14ac:dyDescent="0.3">
      <c r="A207" s="81"/>
      <c r="B207" s="81"/>
      <c r="C207" s="81"/>
      <c r="D207" s="81"/>
      <c r="E207" s="81"/>
      <c r="F207" s="81"/>
      <c r="G207" s="81"/>
      <c r="H207" s="81"/>
    </row>
    <row r="208" spans="1:8" s="119" customFormat="1" x14ac:dyDescent="0.3">
      <c r="A208" s="81"/>
      <c r="B208" s="81"/>
      <c r="C208" s="81"/>
      <c r="D208" s="81"/>
      <c r="E208" s="81"/>
      <c r="F208" s="81"/>
      <c r="G208" s="81"/>
      <c r="H208" s="81"/>
    </row>
    <row r="209" spans="1:8" s="119" customFormat="1" x14ac:dyDescent="0.3">
      <c r="A209" s="81"/>
      <c r="B209" s="81"/>
      <c r="C209" s="81"/>
      <c r="D209" s="81"/>
      <c r="E209" s="81"/>
      <c r="F209" s="81"/>
      <c r="G209" s="81"/>
      <c r="H209" s="81"/>
    </row>
    <row r="210" spans="1:8" s="119" customFormat="1" x14ac:dyDescent="0.3">
      <c r="A210" s="81"/>
      <c r="B210" s="81"/>
      <c r="C210" s="81"/>
      <c r="D210" s="81"/>
      <c r="E210" s="81"/>
      <c r="F210" s="81"/>
      <c r="G210" s="81"/>
      <c r="H210" s="81"/>
    </row>
    <row r="211" spans="1:8" s="119" customFormat="1" x14ac:dyDescent="0.3">
      <c r="A211" s="81"/>
      <c r="B211" s="81"/>
      <c r="C211" s="81"/>
      <c r="D211" s="81"/>
      <c r="E211" s="81"/>
      <c r="F211" s="81"/>
      <c r="G211" s="81"/>
      <c r="H211" s="81"/>
    </row>
    <row r="212" spans="1:8" s="119" customFormat="1" x14ac:dyDescent="0.3">
      <c r="A212" s="81"/>
      <c r="B212" s="81"/>
      <c r="C212" s="81"/>
      <c r="D212" s="81"/>
      <c r="E212" s="81"/>
      <c r="F212" s="81"/>
      <c r="G212" s="81"/>
      <c r="H212" s="81"/>
    </row>
    <row r="213" spans="1:8" s="119" customFormat="1" x14ac:dyDescent="0.3">
      <c r="A213" s="81"/>
      <c r="B213" s="81"/>
      <c r="C213" s="81"/>
      <c r="D213" s="81"/>
      <c r="E213" s="81"/>
      <c r="F213" s="81"/>
      <c r="G213" s="81"/>
      <c r="H213" s="81"/>
    </row>
    <row r="214" spans="1:8" s="119" customFormat="1" x14ac:dyDescent="0.3">
      <c r="A214" s="81"/>
      <c r="B214" s="81"/>
      <c r="C214" s="81"/>
      <c r="D214" s="81"/>
      <c r="E214" s="81"/>
      <c r="F214" s="81"/>
      <c r="G214" s="81"/>
      <c r="H214" s="81"/>
    </row>
    <row r="215" spans="1:8" s="119" customFormat="1" x14ac:dyDescent="0.3">
      <c r="A215" s="81"/>
      <c r="B215" s="81"/>
      <c r="C215" s="81"/>
      <c r="D215" s="81"/>
      <c r="E215" s="81"/>
      <c r="F215" s="81"/>
      <c r="G215" s="81"/>
      <c r="H215" s="81"/>
    </row>
    <row r="216" spans="1:8" s="119" customFormat="1" x14ac:dyDescent="0.3">
      <c r="A216" s="81"/>
      <c r="B216" s="81"/>
      <c r="C216" s="81"/>
      <c r="D216" s="81"/>
      <c r="E216" s="81"/>
      <c r="F216" s="81"/>
      <c r="G216" s="81"/>
      <c r="H216" s="81"/>
    </row>
    <row r="217" spans="1:8" s="119" customFormat="1" x14ac:dyDescent="0.3">
      <c r="A217" s="81"/>
      <c r="B217" s="81"/>
      <c r="C217" s="81"/>
      <c r="D217" s="81"/>
      <c r="E217" s="81"/>
      <c r="F217" s="81"/>
      <c r="G217" s="81"/>
      <c r="H217" s="81"/>
    </row>
    <row r="218" spans="1:8" s="119" customFormat="1" x14ac:dyDescent="0.3">
      <c r="A218" s="81"/>
      <c r="B218" s="81"/>
      <c r="C218" s="81"/>
      <c r="D218" s="81"/>
      <c r="E218" s="81"/>
      <c r="F218" s="81"/>
      <c r="G218" s="81"/>
      <c r="H218" s="81"/>
    </row>
    <row r="219" spans="1:8" s="119" customFormat="1" x14ac:dyDescent="0.3">
      <c r="A219" s="81"/>
      <c r="B219" s="81"/>
      <c r="C219" s="81"/>
      <c r="D219" s="81"/>
      <c r="E219" s="81"/>
      <c r="F219" s="81"/>
      <c r="G219" s="81"/>
      <c r="H219" s="81"/>
    </row>
    <row r="220" spans="1:8" s="119" customFormat="1" x14ac:dyDescent="0.3">
      <c r="A220" s="81"/>
      <c r="B220" s="81"/>
      <c r="C220" s="81"/>
      <c r="D220" s="81"/>
      <c r="E220" s="81"/>
      <c r="F220" s="81"/>
      <c r="G220" s="81"/>
      <c r="H220" s="81"/>
    </row>
    <row r="221" spans="1:8" s="119" customFormat="1" x14ac:dyDescent="0.3">
      <c r="A221" s="81"/>
      <c r="B221" s="81"/>
      <c r="C221" s="81"/>
      <c r="D221" s="81"/>
      <c r="E221" s="81"/>
      <c r="F221" s="81"/>
      <c r="G221" s="81"/>
      <c r="H221" s="81"/>
    </row>
    <row r="222" spans="1:8" s="119" customFormat="1" x14ac:dyDescent="0.3">
      <c r="A222" s="81"/>
      <c r="B222" s="81"/>
      <c r="C222" s="81"/>
      <c r="D222" s="81"/>
      <c r="E222" s="81"/>
      <c r="F222" s="81"/>
      <c r="G222" s="81"/>
      <c r="H222" s="81"/>
    </row>
    <row r="223" spans="1:8" s="119" customFormat="1" x14ac:dyDescent="0.3">
      <c r="A223" s="81"/>
      <c r="B223" s="81"/>
      <c r="C223" s="81"/>
      <c r="D223" s="81"/>
      <c r="E223" s="81"/>
      <c r="F223" s="81"/>
      <c r="G223" s="81"/>
      <c r="H223" s="81"/>
    </row>
    <row r="224" spans="1:8" s="119" customFormat="1" x14ac:dyDescent="0.3">
      <c r="A224" s="81"/>
      <c r="B224" s="81"/>
      <c r="C224" s="81"/>
      <c r="D224" s="81"/>
      <c r="E224" s="81"/>
      <c r="F224" s="81"/>
      <c r="G224" s="81"/>
      <c r="H224" s="81"/>
    </row>
    <row r="225" spans="1:8" s="119" customFormat="1" x14ac:dyDescent="0.3">
      <c r="A225" s="81"/>
      <c r="B225" s="81"/>
      <c r="C225" s="81"/>
      <c r="D225" s="81"/>
      <c r="E225" s="81"/>
      <c r="F225" s="81"/>
      <c r="G225" s="81"/>
      <c r="H225" s="81"/>
    </row>
    <row r="226" spans="1:8" s="119" customFormat="1" x14ac:dyDescent="0.3">
      <c r="A226" s="81"/>
      <c r="B226" s="81"/>
      <c r="C226" s="81"/>
      <c r="D226" s="81"/>
      <c r="E226" s="81"/>
      <c r="F226" s="81"/>
      <c r="G226" s="81"/>
      <c r="H226" s="81"/>
    </row>
    <row r="227" spans="1:8" s="119" customFormat="1" x14ac:dyDescent="0.3">
      <c r="A227" s="81"/>
      <c r="B227" s="81"/>
      <c r="C227" s="81"/>
      <c r="D227" s="81"/>
      <c r="E227" s="81"/>
      <c r="F227" s="81"/>
      <c r="G227" s="81"/>
      <c r="H227" s="81"/>
    </row>
    <row r="228" spans="1:8" s="119" customFormat="1" x14ac:dyDescent="0.3">
      <c r="A228" s="81"/>
      <c r="B228" s="81"/>
      <c r="C228" s="81"/>
      <c r="D228" s="81"/>
      <c r="E228" s="81"/>
      <c r="F228" s="81"/>
      <c r="G228" s="81"/>
      <c r="H228" s="81"/>
    </row>
    <row r="229" spans="1:8" s="119" customFormat="1" x14ac:dyDescent="0.3">
      <c r="A229" s="81"/>
      <c r="B229" s="81"/>
      <c r="C229" s="81"/>
      <c r="D229" s="81"/>
      <c r="E229" s="81"/>
      <c r="F229" s="81"/>
      <c r="G229" s="81"/>
      <c r="H229" s="81"/>
    </row>
    <row r="230" spans="1:8" s="119" customFormat="1" x14ac:dyDescent="0.3">
      <c r="A230" s="81"/>
      <c r="B230" s="81"/>
      <c r="C230" s="81"/>
      <c r="D230" s="81"/>
      <c r="E230" s="81"/>
      <c r="F230" s="81"/>
      <c r="G230" s="81"/>
      <c r="H230" s="81"/>
    </row>
    <row r="231" spans="1:8" s="119" customFormat="1" x14ac:dyDescent="0.3">
      <c r="A231" s="81"/>
      <c r="B231" s="81"/>
      <c r="C231" s="81"/>
      <c r="D231" s="81"/>
      <c r="E231" s="81"/>
      <c r="F231" s="81"/>
      <c r="G231" s="81"/>
      <c r="H231" s="81"/>
    </row>
    <row r="232" spans="1:8" s="119" customFormat="1" x14ac:dyDescent="0.3">
      <c r="A232" s="81"/>
      <c r="B232" s="81"/>
      <c r="C232" s="81"/>
      <c r="D232" s="81"/>
      <c r="E232" s="81"/>
      <c r="F232" s="81"/>
      <c r="G232" s="81"/>
      <c r="H232" s="81"/>
    </row>
    <row r="233" spans="1:8" s="119" customFormat="1" x14ac:dyDescent="0.3">
      <c r="A233" s="81"/>
      <c r="B233" s="81"/>
      <c r="C233" s="81"/>
      <c r="D233" s="81"/>
      <c r="E233" s="81"/>
      <c r="F233" s="81"/>
      <c r="G233" s="81"/>
      <c r="H233" s="81"/>
    </row>
    <row r="234" spans="1:8" s="119" customFormat="1" x14ac:dyDescent="0.3">
      <c r="A234" s="81"/>
      <c r="B234" s="81"/>
      <c r="C234" s="81"/>
      <c r="D234" s="81"/>
      <c r="E234" s="81"/>
      <c r="F234" s="81"/>
      <c r="G234" s="81"/>
      <c r="H234" s="81"/>
    </row>
    <row r="235" spans="1:8" s="119" customFormat="1" x14ac:dyDescent="0.3">
      <c r="A235" s="81"/>
      <c r="B235" s="81"/>
      <c r="C235" s="81"/>
      <c r="D235" s="81"/>
      <c r="E235" s="81"/>
      <c r="F235" s="81"/>
      <c r="G235" s="81"/>
      <c r="H235" s="81"/>
    </row>
    <row r="236" spans="1:8" s="119" customFormat="1" x14ac:dyDescent="0.3">
      <c r="A236" s="81"/>
      <c r="B236" s="81"/>
      <c r="C236" s="81"/>
      <c r="D236" s="81"/>
      <c r="E236" s="81"/>
      <c r="F236" s="81"/>
      <c r="G236" s="81"/>
      <c r="H236" s="81"/>
    </row>
    <row r="237" spans="1:8" s="119" customFormat="1" x14ac:dyDescent="0.3">
      <c r="A237" s="81"/>
      <c r="B237" s="81"/>
      <c r="C237" s="81"/>
      <c r="D237" s="81"/>
      <c r="E237" s="81"/>
      <c r="F237" s="81"/>
      <c r="G237" s="81"/>
      <c r="H237" s="81"/>
    </row>
    <row r="238" spans="1:8" s="119" customFormat="1" x14ac:dyDescent="0.3">
      <c r="A238" s="81"/>
      <c r="B238" s="81"/>
      <c r="C238" s="81"/>
      <c r="D238" s="81"/>
      <c r="E238" s="81"/>
      <c r="F238" s="81"/>
      <c r="G238" s="81"/>
      <c r="H238" s="81"/>
    </row>
    <row r="239" spans="1:8" s="119" customFormat="1" x14ac:dyDescent="0.3">
      <c r="A239" s="81"/>
      <c r="B239" s="81"/>
      <c r="C239" s="81"/>
      <c r="D239" s="81"/>
      <c r="E239" s="81"/>
      <c r="F239" s="81"/>
      <c r="G239" s="81"/>
      <c r="H239" s="81"/>
    </row>
    <row r="240" spans="1:8" s="119" customFormat="1" x14ac:dyDescent="0.3">
      <c r="A240" s="81"/>
      <c r="B240" s="81"/>
      <c r="C240" s="81"/>
      <c r="D240" s="81"/>
      <c r="E240" s="81"/>
      <c r="F240" s="81"/>
      <c r="G240" s="81"/>
      <c r="H240" s="81"/>
    </row>
    <row r="241" spans="1:8" s="119" customFormat="1" x14ac:dyDescent="0.3">
      <c r="A241" s="81"/>
      <c r="B241" s="81"/>
      <c r="C241" s="81"/>
      <c r="D241" s="81"/>
      <c r="E241" s="81"/>
      <c r="F241" s="81"/>
      <c r="G241" s="81"/>
      <c r="H241" s="81"/>
    </row>
    <row r="242" spans="1:8" s="119" customFormat="1" x14ac:dyDescent="0.3">
      <c r="A242" s="81"/>
      <c r="B242" s="81"/>
      <c r="C242" s="81"/>
      <c r="D242" s="81"/>
      <c r="E242" s="81"/>
      <c r="F242" s="81"/>
      <c r="G242" s="81"/>
      <c r="H242" s="81"/>
    </row>
    <row r="243" spans="1:8" s="119" customFormat="1" x14ac:dyDescent="0.3">
      <c r="A243" s="81"/>
      <c r="B243" s="81"/>
      <c r="C243" s="81"/>
      <c r="D243" s="81"/>
      <c r="E243" s="81"/>
      <c r="F243" s="81"/>
      <c r="G243" s="81"/>
      <c r="H243" s="81"/>
    </row>
    <row r="244" spans="1:8" s="119" customFormat="1" x14ac:dyDescent="0.3">
      <c r="A244" s="81"/>
      <c r="B244" s="81"/>
      <c r="C244" s="81"/>
      <c r="D244" s="81"/>
      <c r="E244" s="81"/>
      <c r="F244" s="81"/>
      <c r="G244" s="81"/>
      <c r="H244" s="81"/>
    </row>
    <row r="245" spans="1:8" s="119" customFormat="1" x14ac:dyDescent="0.3">
      <c r="A245" s="81"/>
      <c r="B245" s="81"/>
      <c r="C245" s="81"/>
      <c r="D245" s="81"/>
      <c r="E245" s="81"/>
      <c r="F245" s="81"/>
      <c r="G245" s="81"/>
      <c r="H245" s="81"/>
    </row>
    <row r="246" spans="1:8" s="119" customFormat="1" x14ac:dyDescent="0.3">
      <c r="A246" s="81"/>
      <c r="B246" s="81"/>
      <c r="C246" s="81"/>
      <c r="D246" s="81"/>
      <c r="E246" s="81"/>
      <c r="F246" s="81"/>
      <c r="G246" s="81"/>
      <c r="H246" s="81"/>
    </row>
    <row r="247" spans="1:8" s="119" customFormat="1" x14ac:dyDescent="0.3">
      <c r="A247" s="81"/>
      <c r="B247" s="81"/>
      <c r="C247" s="81"/>
      <c r="D247" s="81"/>
      <c r="E247" s="81"/>
      <c r="F247" s="81"/>
      <c r="G247" s="81"/>
      <c r="H247" s="81"/>
    </row>
    <row r="248" spans="1:8" s="119" customFormat="1" x14ac:dyDescent="0.3">
      <c r="A248" s="81"/>
      <c r="B248" s="81"/>
      <c r="C248" s="81"/>
      <c r="D248" s="81"/>
      <c r="E248" s="81"/>
      <c r="F248" s="81"/>
      <c r="G248" s="81"/>
      <c r="H248" s="81"/>
    </row>
    <row r="249" spans="1:8" s="119" customFormat="1" x14ac:dyDescent="0.3">
      <c r="A249" s="81"/>
      <c r="B249" s="81"/>
      <c r="C249" s="81"/>
      <c r="D249" s="81"/>
      <c r="E249" s="81"/>
      <c r="F249" s="81"/>
      <c r="G249" s="81"/>
      <c r="H249" s="81"/>
    </row>
    <row r="250" spans="1:8" s="119" customFormat="1" x14ac:dyDescent="0.3">
      <c r="A250" s="81"/>
      <c r="B250" s="81"/>
      <c r="C250" s="81"/>
      <c r="D250" s="81"/>
      <c r="E250" s="81"/>
      <c r="F250" s="81"/>
      <c r="G250" s="81"/>
      <c r="H250" s="81"/>
    </row>
    <row r="251" spans="1:8" s="119" customFormat="1" x14ac:dyDescent="0.3">
      <c r="A251" s="81"/>
      <c r="B251" s="81"/>
      <c r="C251" s="81"/>
      <c r="D251" s="81"/>
      <c r="E251" s="81"/>
      <c r="F251" s="81"/>
      <c r="G251" s="81"/>
      <c r="H251" s="81"/>
    </row>
    <row r="252" spans="1:8" s="119" customFormat="1" x14ac:dyDescent="0.3">
      <c r="A252" s="81"/>
      <c r="B252" s="81"/>
      <c r="C252" s="81"/>
      <c r="D252" s="81"/>
      <c r="E252" s="81"/>
      <c r="F252" s="81"/>
      <c r="G252" s="81"/>
      <c r="H252" s="81"/>
    </row>
    <row r="253" spans="1:8" s="119" customFormat="1" x14ac:dyDescent="0.3">
      <c r="A253" s="81"/>
      <c r="B253" s="81"/>
      <c r="C253" s="81"/>
      <c r="D253" s="81"/>
      <c r="E253" s="81"/>
      <c r="F253" s="81"/>
      <c r="G253" s="81"/>
      <c r="H253" s="81"/>
    </row>
    <row r="254" spans="1:8" s="119" customFormat="1" x14ac:dyDescent="0.3">
      <c r="A254" s="81"/>
      <c r="B254" s="81"/>
      <c r="C254" s="81"/>
      <c r="D254" s="81"/>
      <c r="E254" s="81"/>
      <c r="F254" s="81"/>
      <c r="G254" s="81"/>
      <c r="H254" s="81"/>
    </row>
    <row r="255" spans="1:8" s="119" customFormat="1" x14ac:dyDescent="0.3">
      <c r="A255" s="81"/>
      <c r="B255" s="81"/>
      <c r="C255" s="81"/>
      <c r="D255" s="81"/>
      <c r="E255" s="81"/>
      <c r="F255" s="81"/>
      <c r="G255" s="81"/>
      <c r="H255" s="81"/>
    </row>
    <row r="256" spans="1:8" s="119" customFormat="1" x14ac:dyDescent="0.3">
      <c r="A256" s="81"/>
      <c r="B256" s="81"/>
      <c r="C256" s="81"/>
      <c r="D256" s="81"/>
      <c r="E256" s="81"/>
      <c r="F256" s="81"/>
      <c r="G256" s="81"/>
      <c r="H256" s="81"/>
    </row>
    <row r="257" spans="1:8" s="119" customFormat="1" x14ac:dyDescent="0.3">
      <c r="A257" s="81"/>
      <c r="B257" s="81"/>
      <c r="C257" s="81"/>
      <c r="D257" s="81"/>
      <c r="E257" s="81"/>
      <c r="F257" s="81"/>
      <c r="G257" s="81"/>
      <c r="H257" s="81"/>
    </row>
    <row r="258" spans="1:8" s="119" customFormat="1" x14ac:dyDescent="0.3">
      <c r="A258" s="81"/>
      <c r="B258" s="81"/>
      <c r="C258" s="81"/>
      <c r="D258" s="81"/>
      <c r="E258" s="81"/>
      <c r="F258" s="81"/>
      <c r="G258" s="81"/>
      <c r="H258" s="81"/>
    </row>
    <row r="259" spans="1:8" s="119" customFormat="1" x14ac:dyDescent="0.3">
      <c r="A259" s="81"/>
      <c r="B259" s="81"/>
      <c r="C259" s="81"/>
      <c r="D259" s="81"/>
      <c r="E259" s="81"/>
      <c r="F259" s="81"/>
      <c r="G259" s="81"/>
      <c r="H259" s="81"/>
    </row>
    <row r="260" spans="1:8" s="119" customFormat="1" x14ac:dyDescent="0.3">
      <c r="A260" s="81"/>
      <c r="B260" s="81"/>
      <c r="C260" s="81"/>
      <c r="D260" s="81"/>
      <c r="E260" s="81"/>
      <c r="F260" s="81"/>
      <c r="G260" s="81"/>
      <c r="H260" s="81"/>
    </row>
    <row r="261" spans="1:8" s="119" customFormat="1" x14ac:dyDescent="0.3">
      <c r="A261" s="81"/>
      <c r="B261" s="81"/>
      <c r="C261" s="81"/>
      <c r="D261" s="81"/>
      <c r="E261" s="81"/>
      <c r="F261" s="81"/>
      <c r="G261" s="81"/>
      <c r="H261" s="81"/>
    </row>
    <row r="262" spans="1:8" s="119" customFormat="1" x14ac:dyDescent="0.3">
      <c r="A262" s="81"/>
      <c r="B262" s="81"/>
      <c r="C262" s="81"/>
      <c r="D262" s="81"/>
      <c r="E262" s="81"/>
      <c r="F262" s="81"/>
      <c r="G262" s="81"/>
      <c r="H262" s="81"/>
    </row>
    <row r="263" spans="1:8" s="119" customFormat="1" x14ac:dyDescent="0.3">
      <c r="A263" s="81"/>
      <c r="B263" s="81"/>
      <c r="C263" s="81"/>
      <c r="D263" s="81"/>
      <c r="E263" s="81"/>
      <c r="F263" s="81"/>
      <c r="G263" s="81"/>
      <c r="H263" s="81"/>
    </row>
    <row r="264" spans="1:8" s="119" customFormat="1" x14ac:dyDescent="0.3">
      <c r="A264" s="81"/>
      <c r="B264" s="81"/>
      <c r="C264" s="81"/>
      <c r="D264" s="81"/>
      <c r="E264" s="81"/>
      <c r="F264" s="81"/>
      <c r="G264" s="81"/>
      <c r="H264" s="81"/>
    </row>
    <row r="265" spans="1:8" s="119" customFormat="1" x14ac:dyDescent="0.3">
      <c r="A265" s="81"/>
      <c r="B265" s="81"/>
      <c r="C265" s="81"/>
      <c r="D265" s="81"/>
      <c r="E265" s="81"/>
      <c r="F265" s="81"/>
      <c r="G265" s="81"/>
      <c r="H265" s="81"/>
    </row>
    <row r="266" spans="1:8" s="119" customFormat="1" x14ac:dyDescent="0.3">
      <c r="A266" s="81"/>
      <c r="B266" s="81"/>
      <c r="C266" s="81"/>
      <c r="D266" s="81"/>
      <c r="E266" s="81"/>
      <c r="F266" s="81"/>
      <c r="G266" s="81"/>
      <c r="H266" s="81"/>
    </row>
    <row r="267" spans="1:8" s="119" customFormat="1" x14ac:dyDescent="0.3">
      <c r="A267" s="81"/>
      <c r="B267" s="81"/>
      <c r="C267" s="81"/>
      <c r="D267" s="81"/>
      <c r="E267" s="81"/>
      <c r="F267" s="81"/>
      <c r="G267" s="81"/>
      <c r="H267" s="81"/>
    </row>
    <row r="268" spans="1:8" s="119" customFormat="1" x14ac:dyDescent="0.3">
      <c r="A268" s="81"/>
      <c r="B268" s="81"/>
      <c r="C268" s="81"/>
      <c r="D268" s="81"/>
      <c r="E268" s="81"/>
      <c r="F268" s="81"/>
      <c r="G268" s="81"/>
      <c r="H268" s="81"/>
    </row>
    <row r="269" spans="1:8" s="119" customFormat="1" x14ac:dyDescent="0.3">
      <c r="A269" s="81"/>
      <c r="B269" s="81"/>
      <c r="C269" s="81"/>
      <c r="D269" s="81"/>
      <c r="E269" s="81"/>
      <c r="F269" s="81"/>
      <c r="G269" s="81"/>
      <c r="H269" s="81"/>
    </row>
    <row r="270" spans="1:8" s="119" customFormat="1" x14ac:dyDescent="0.3">
      <c r="A270" s="81"/>
      <c r="B270" s="81"/>
      <c r="C270" s="81"/>
      <c r="D270" s="81"/>
      <c r="E270" s="81"/>
      <c r="F270" s="81"/>
      <c r="G270" s="81"/>
      <c r="H270" s="81"/>
    </row>
    <row r="271" spans="1:8" s="119" customFormat="1" x14ac:dyDescent="0.3">
      <c r="A271" s="81"/>
      <c r="B271" s="81"/>
      <c r="C271" s="81"/>
      <c r="D271" s="81"/>
      <c r="E271" s="81"/>
      <c r="F271" s="81"/>
      <c r="G271" s="81"/>
      <c r="H271" s="81"/>
    </row>
    <row r="272" spans="1:8" s="119" customFormat="1" x14ac:dyDescent="0.3">
      <c r="A272" s="81"/>
      <c r="B272" s="81"/>
      <c r="C272" s="81"/>
      <c r="D272" s="81"/>
      <c r="E272" s="81"/>
      <c r="F272" s="81"/>
      <c r="G272" s="81"/>
      <c r="H272" s="81"/>
    </row>
    <row r="273" spans="1:8" s="119" customFormat="1" x14ac:dyDescent="0.3">
      <c r="A273" s="81"/>
      <c r="B273" s="81"/>
      <c r="C273" s="81"/>
      <c r="D273" s="81"/>
      <c r="E273" s="81"/>
      <c r="F273" s="81"/>
      <c r="G273" s="81"/>
      <c r="H273" s="81"/>
    </row>
    <row r="274" spans="1:8" s="119" customFormat="1" x14ac:dyDescent="0.3">
      <c r="A274" s="81"/>
      <c r="B274" s="81"/>
      <c r="C274" s="81"/>
      <c r="D274" s="81"/>
      <c r="E274" s="81"/>
      <c r="F274" s="81"/>
      <c r="G274" s="81"/>
      <c r="H274" s="81"/>
    </row>
    <row r="275" spans="1:8" s="119" customFormat="1" x14ac:dyDescent="0.3">
      <c r="A275" s="81"/>
      <c r="B275" s="81"/>
      <c r="C275" s="81"/>
      <c r="D275" s="81"/>
      <c r="E275" s="81"/>
      <c r="F275" s="81"/>
      <c r="G275" s="81"/>
      <c r="H275" s="81"/>
    </row>
    <row r="276" spans="1:8" s="119" customFormat="1" x14ac:dyDescent="0.3">
      <c r="A276" s="81"/>
      <c r="B276" s="81"/>
      <c r="C276" s="81"/>
      <c r="D276" s="81"/>
      <c r="E276" s="81"/>
      <c r="F276" s="81"/>
      <c r="G276" s="81"/>
      <c r="H276" s="81"/>
    </row>
    <row r="277" spans="1:8" s="119" customFormat="1" x14ac:dyDescent="0.3">
      <c r="A277" s="81"/>
      <c r="B277" s="81"/>
      <c r="C277" s="81"/>
      <c r="D277" s="81"/>
      <c r="E277" s="81"/>
      <c r="F277" s="81"/>
      <c r="G277" s="81"/>
      <c r="H277" s="81"/>
    </row>
    <row r="278" spans="1:8" s="119" customFormat="1" x14ac:dyDescent="0.3">
      <c r="A278" s="81"/>
      <c r="B278" s="81"/>
      <c r="C278" s="81"/>
      <c r="D278" s="81"/>
      <c r="E278" s="81"/>
      <c r="F278" s="81"/>
      <c r="G278" s="81"/>
      <c r="H278" s="81"/>
    </row>
    <row r="279" spans="1:8" s="119" customFormat="1" x14ac:dyDescent="0.3">
      <c r="A279" s="81"/>
      <c r="B279" s="81"/>
      <c r="C279" s="81"/>
      <c r="D279" s="81"/>
      <c r="E279" s="81"/>
      <c r="F279" s="81"/>
      <c r="G279" s="81"/>
      <c r="H279" s="81"/>
    </row>
    <row r="280" spans="1:8" s="119" customFormat="1" x14ac:dyDescent="0.3">
      <c r="A280" s="81"/>
      <c r="B280" s="81"/>
      <c r="C280" s="81"/>
      <c r="D280" s="81"/>
      <c r="E280" s="81"/>
      <c r="F280" s="81"/>
      <c r="G280" s="81"/>
      <c r="H280" s="81"/>
    </row>
    <row r="281" spans="1:8" s="119" customFormat="1" x14ac:dyDescent="0.3">
      <c r="A281" s="81"/>
      <c r="B281" s="81"/>
      <c r="C281" s="81"/>
      <c r="D281" s="81"/>
      <c r="E281" s="81"/>
      <c r="F281" s="81"/>
      <c r="G281" s="81"/>
      <c r="H281" s="81"/>
    </row>
    <row r="282" spans="1:8" s="119" customFormat="1" x14ac:dyDescent="0.3">
      <c r="A282" s="81"/>
      <c r="B282" s="81"/>
      <c r="C282" s="81"/>
      <c r="D282" s="81"/>
      <c r="E282" s="81"/>
      <c r="F282" s="81"/>
      <c r="G282" s="81"/>
      <c r="H282" s="81"/>
    </row>
    <row r="283" spans="1:8" s="119" customFormat="1" x14ac:dyDescent="0.3">
      <c r="A283" s="81"/>
      <c r="B283" s="81"/>
      <c r="C283" s="81"/>
      <c r="D283" s="81"/>
      <c r="E283" s="81"/>
      <c r="F283" s="81"/>
      <c r="G283" s="81"/>
      <c r="H283" s="81"/>
    </row>
    <row r="284" spans="1:8" s="119" customFormat="1" x14ac:dyDescent="0.3">
      <c r="A284" s="81"/>
      <c r="B284" s="81"/>
      <c r="C284" s="81"/>
      <c r="D284" s="81"/>
      <c r="E284" s="81"/>
      <c r="F284" s="81"/>
      <c r="G284" s="81"/>
      <c r="H284" s="81"/>
    </row>
    <row r="285" spans="1:8" s="119" customFormat="1" x14ac:dyDescent="0.3">
      <c r="A285" s="81"/>
      <c r="B285" s="81"/>
      <c r="C285" s="81"/>
      <c r="D285" s="81"/>
      <c r="E285" s="81"/>
      <c r="F285" s="81"/>
      <c r="G285" s="81"/>
      <c r="H285" s="81"/>
    </row>
    <row r="286" spans="1:8" s="119" customFormat="1" x14ac:dyDescent="0.3">
      <c r="A286" s="81"/>
      <c r="B286" s="81"/>
      <c r="C286" s="81"/>
      <c r="D286" s="81"/>
      <c r="E286" s="81"/>
      <c r="F286" s="81"/>
      <c r="G286" s="81"/>
      <c r="H286" s="81"/>
    </row>
    <row r="287" spans="1:8" s="119" customFormat="1" x14ac:dyDescent="0.3">
      <c r="A287" s="81"/>
      <c r="B287" s="81"/>
      <c r="C287" s="81"/>
      <c r="D287" s="81"/>
      <c r="E287" s="81"/>
      <c r="F287" s="81"/>
      <c r="G287" s="81"/>
      <c r="H287" s="81"/>
    </row>
    <row r="288" spans="1:8" s="119" customFormat="1" x14ac:dyDescent="0.3">
      <c r="A288" s="81"/>
      <c r="B288" s="81"/>
      <c r="C288" s="81"/>
      <c r="D288" s="81"/>
      <c r="E288" s="81"/>
      <c r="F288" s="81"/>
      <c r="G288" s="81"/>
      <c r="H288" s="81"/>
    </row>
    <row r="289" spans="1:8" s="119" customFormat="1" x14ac:dyDescent="0.3">
      <c r="A289" s="81"/>
      <c r="B289" s="81"/>
      <c r="C289" s="81"/>
      <c r="D289" s="81"/>
      <c r="E289" s="81"/>
      <c r="F289" s="81"/>
      <c r="G289" s="81"/>
      <c r="H289" s="81"/>
    </row>
    <row r="290" spans="1:8" s="119" customFormat="1" x14ac:dyDescent="0.3">
      <c r="A290" s="81"/>
      <c r="B290" s="81"/>
      <c r="C290" s="81"/>
      <c r="D290" s="81"/>
      <c r="E290" s="81"/>
      <c r="F290" s="81"/>
      <c r="G290" s="81"/>
      <c r="H290" s="81"/>
    </row>
    <row r="291" spans="1:8" s="119" customFormat="1" x14ac:dyDescent="0.3">
      <c r="A291" s="81"/>
      <c r="B291" s="81"/>
      <c r="C291" s="81"/>
      <c r="D291" s="81"/>
      <c r="E291" s="81"/>
      <c r="F291" s="81"/>
      <c r="G291" s="81"/>
      <c r="H291" s="81"/>
    </row>
    <row r="292" spans="1:8" s="119" customFormat="1" x14ac:dyDescent="0.3">
      <c r="A292" s="81"/>
      <c r="B292" s="81"/>
      <c r="C292" s="81"/>
      <c r="D292" s="81"/>
      <c r="E292" s="81"/>
      <c r="F292" s="81"/>
      <c r="G292" s="81"/>
      <c r="H292" s="81"/>
    </row>
    <row r="293" spans="1:8" s="119" customFormat="1" x14ac:dyDescent="0.3">
      <c r="A293" s="81"/>
      <c r="B293" s="81"/>
      <c r="C293" s="81"/>
      <c r="D293" s="81"/>
      <c r="E293" s="81"/>
      <c r="F293" s="81"/>
      <c r="G293" s="81"/>
      <c r="H293" s="81"/>
    </row>
    <row r="294" spans="1:8" s="119" customFormat="1" x14ac:dyDescent="0.3">
      <c r="A294" s="81"/>
      <c r="B294" s="81"/>
      <c r="C294" s="81"/>
      <c r="D294" s="81"/>
      <c r="E294" s="81"/>
      <c r="F294" s="81"/>
      <c r="G294" s="81"/>
      <c r="H294" s="81"/>
    </row>
    <row r="295" spans="1:8" s="119" customFormat="1" x14ac:dyDescent="0.3">
      <c r="A295" s="81"/>
      <c r="B295" s="81"/>
      <c r="C295" s="81"/>
      <c r="D295" s="81"/>
      <c r="E295" s="81"/>
      <c r="F295" s="81"/>
      <c r="G295" s="81"/>
      <c r="H295" s="81"/>
    </row>
    <row r="296" spans="1:8" s="119" customFormat="1" x14ac:dyDescent="0.3">
      <c r="A296" s="81"/>
      <c r="B296" s="81"/>
      <c r="C296" s="81"/>
      <c r="D296" s="81"/>
      <c r="E296" s="81"/>
      <c r="F296" s="81"/>
      <c r="G296" s="81"/>
      <c r="H296" s="81"/>
    </row>
    <row r="297" spans="1:8" s="119" customFormat="1" x14ac:dyDescent="0.3">
      <c r="A297" s="81"/>
      <c r="B297" s="81"/>
      <c r="C297" s="81"/>
      <c r="D297" s="81"/>
      <c r="E297" s="81"/>
      <c r="F297" s="81"/>
      <c r="G297" s="81"/>
      <c r="H297" s="81"/>
    </row>
    <row r="298" spans="1:8" s="119" customFormat="1" x14ac:dyDescent="0.3">
      <c r="A298" s="81"/>
      <c r="B298" s="81"/>
      <c r="C298" s="81"/>
      <c r="D298" s="81"/>
      <c r="E298" s="81"/>
      <c r="F298" s="81"/>
      <c r="G298" s="81"/>
      <c r="H298" s="81"/>
    </row>
    <row r="299" spans="1:8" s="119" customFormat="1" x14ac:dyDescent="0.3">
      <c r="A299" s="81"/>
      <c r="B299" s="81"/>
      <c r="C299" s="81"/>
      <c r="D299" s="81"/>
      <c r="E299" s="81"/>
      <c r="F299" s="81"/>
      <c r="G299" s="81"/>
      <c r="H299" s="81"/>
    </row>
    <row r="300" spans="1:8" s="119" customFormat="1" x14ac:dyDescent="0.3">
      <c r="A300" s="81"/>
      <c r="B300" s="81"/>
      <c r="C300" s="81"/>
      <c r="D300" s="81"/>
      <c r="E300" s="81"/>
      <c r="F300" s="81"/>
      <c r="G300" s="81"/>
      <c r="H300" s="81"/>
    </row>
    <row r="301" spans="1:8" s="119" customFormat="1" x14ac:dyDescent="0.3">
      <c r="A301" s="81"/>
      <c r="B301" s="81"/>
      <c r="C301" s="81"/>
      <c r="D301" s="81"/>
      <c r="E301" s="81"/>
      <c r="F301" s="81"/>
      <c r="G301" s="81"/>
      <c r="H301" s="81"/>
    </row>
    <row r="302" spans="1:8" s="119" customFormat="1" x14ac:dyDescent="0.3">
      <c r="A302" s="81"/>
      <c r="B302" s="81"/>
      <c r="C302" s="81"/>
      <c r="D302" s="81"/>
      <c r="E302" s="81"/>
      <c r="F302" s="81"/>
      <c r="G302" s="81"/>
      <c r="H302" s="81"/>
    </row>
    <row r="303" spans="1:8" s="119" customFormat="1" x14ac:dyDescent="0.3">
      <c r="A303" s="81"/>
      <c r="B303" s="81"/>
      <c r="C303" s="81"/>
      <c r="D303" s="81"/>
      <c r="E303" s="81"/>
      <c r="F303" s="81"/>
      <c r="G303" s="81"/>
      <c r="H303" s="81"/>
    </row>
    <row r="304" spans="1:8" s="119" customFormat="1" x14ac:dyDescent="0.3">
      <c r="A304" s="81"/>
      <c r="B304" s="81"/>
      <c r="C304" s="81"/>
      <c r="D304" s="81"/>
      <c r="E304" s="81"/>
      <c r="F304" s="81"/>
      <c r="G304" s="81"/>
      <c r="H304" s="81"/>
    </row>
    <row r="305" spans="1:8" s="119" customFormat="1" x14ac:dyDescent="0.3">
      <c r="A305" s="81"/>
      <c r="B305" s="81"/>
      <c r="C305" s="81"/>
      <c r="D305" s="81"/>
      <c r="E305" s="81"/>
      <c r="F305" s="81"/>
      <c r="G305" s="81"/>
      <c r="H305" s="81"/>
    </row>
    <row r="306" spans="1:8" s="119" customFormat="1" x14ac:dyDescent="0.3">
      <c r="A306" s="81"/>
      <c r="B306" s="81"/>
      <c r="C306" s="81"/>
      <c r="D306" s="81"/>
      <c r="E306" s="81"/>
      <c r="F306" s="81"/>
      <c r="G306" s="81"/>
      <c r="H306" s="81"/>
    </row>
    <row r="307" spans="1:8" s="119" customFormat="1" x14ac:dyDescent="0.3">
      <c r="A307" s="81"/>
      <c r="B307" s="81"/>
      <c r="C307" s="81"/>
      <c r="D307" s="81"/>
      <c r="E307" s="81"/>
      <c r="F307" s="81"/>
      <c r="G307" s="81"/>
      <c r="H307" s="81"/>
    </row>
    <row r="308" spans="1:8" s="119" customFormat="1" x14ac:dyDescent="0.3">
      <c r="A308" s="81"/>
      <c r="B308" s="81"/>
      <c r="C308" s="81"/>
      <c r="D308" s="81"/>
      <c r="E308" s="81"/>
      <c r="F308" s="81"/>
      <c r="G308" s="81"/>
      <c r="H308" s="81"/>
    </row>
    <row r="309" spans="1:8" s="119" customFormat="1" x14ac:dyDescent="0.3">
      <c r="A309" s="81"/>
      <c r="B309" s="81"/>
      <c r="C309" s="81"/>
      <c r="D309" s="81"/>
      <c r="E309" s="81"/>
      <c r="F309" s="81"/>
      <c r="G309" s="81"/>
      <c r="H309" s="81"/>
    </row>
    <row r="310" spans="1:8" s="119" customFormat="1" x14ac:dyDescent="0.3">
      <c r="A310" s="81"/>
      <c r="B310" s="81"/>
      <c r="C310" s="81"/>
      <c r="D310" s="81"/>
      <c r="E310" s="81"/>
      <c r="F310" s="81"/>
      <c r="G310" s="81"/>
      <c r="H310" s="81"/>
    </row>
    <row r="311" spans="1:8" s="119" customFormat="1" x14ac:dyDescent="0.3">
      <c r="A311" s="81"/>
      <c r="B311" s="81"/>
      <c r="C311" s="81"/>
      <c r="D311" s="81"/>
      <c r="E311" s="81"/>
      <c r="F311" s="81"/>
      <c r="G311" s="81"/>
      <c r="H311" s="81"/>
    </row>
    <row r="312" spans="1:8" s="119" customFormat="1" x14ac:dyDescent="0.3">
      <c r="A312" s="81"/>
      <c r="B312" s="81"/>
      <c r="C312" s="81"/>
      <c r="D312" s="81"/>
      <c r="E312" s="81"/>
      <c r="F312" s="81"/>
      <c r="G312" s="81"/>
      <c r="H312" s="81"/>
    </row>
    <row r="313" spans="1:8" s="119" customFormat="1" x14ac:dyDescent="0.3">
      <c r="A313" s="81"/>
      <c r="B313" s="81"/>
      <c r="C313" s="81"/>
      <c r="D313" s="81"/>
      <c r="E313" s="81"/>
      <c r="F313" s="81"/>
      <c r="G313" s="81"/>
      <c r="H313" s="81"/>
    </row>
    <row r="314" spans="1:8" s="119" customFormat="1" x14ac:dyDescent="0.3">
      <c r="A314" s="81"/>
      <c r="B314" s="81"/>
      <c r="C314" s="81"/>
      <c r="D314" s="81"/>
      <c r="E314" s="81"/>
      <c r="F314" s="81"/>
      <c r="G314" s="81"/>
      <c r="H314" s="81"/>
    </row>
    <row r="315" spans="1:8" s="119" customFormat="1" x14ac:dyDescent="0.3">
      <c r="A315" s="81"/>
      <c r="B315" s="81"/>
      <c r="C315" s="81"/>
      <c r="D315" s="81"/>
      <c r="E315" s="81"/>
      <c r="F315" s="81"/>
      <c r="G315" s="81"/>
      <c r="H315" s="81"/>
    </row>
  </sheetData>
  <phoneticPr fontId="0" type="noConversion"/>
  <pageMargins left="0.19685039370078741" right="0.19685039370078741" top="0.19685039370078741" bottom="0.19685039370078741" header="0" footer="0"/>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4:AT456"/>
  <sheetViews>
    <sheetView showGridLines="0" tabSelected="1" zoomScale="80" zoomScaleNormal="80" workbookViewId="0">
      <selection activeCell="K17" sqref="K17"/>
    </sheetView>
  </sheetViews>
  <sheetFormatPr defaultColWidth="9.08984375" defaultRowHeight="14" outlineLevelRow="1" x14ac:dyDescent="0.3"/>
  <cols>
    <col min="1" max="1" width="4.36328125" style="38" customWidth="1"/>
    <col min="2" max="2" width="60.90625" style="38" customWidth="1"/>
    <col min="3" max="3" width="16.36328125" style="85" customWidth="1"/>
    <col min="4" max="7" width="17.90625" style="85" bestFit="1" customWidth="1"/>
    <col min="8" max="8" width="16.453125" style="85" customWidth="1"/>
    <col min="9" max="9" width="9.453125" style="38" customWidth="1"/>
    <col min="10" max="46" width="9.08984375" style="100"/>
    <col min="47" max="16384" width="9.08984375" style="1"/>
  </cols>
  <sheetData>
    <row r="4" spans="1:9" ht="15.5" x14ac:dyDescent="0.35">
      <c r="A4" s="512" t="s">
        <v>290</v>
      </c>
      <c r="B4" s="512"/>
      <c r="C4" s="323"/>
      <c r="D4" s="323"/>
      <c r="E4" s="323"/>
      <c r="F4" s="323"/>
      <c r="G4" s="323"/>
      <c r="H4" s="323"/>
      <c r="I4" s="82"/>
    </row>
    <row r="5" spans="1:9" ht="15.5" x14ac:dyDescent="0.35">
      <c r="A5" s="324" t="s">
        <v>291</v>
      </c>
      <c r="B5" s="324"/>
      <c r="C5" s="323"/>
      <c r="D5" s="323"/>
      <c r="E5" s="323"/>
      <c r="F5" s="323"/>
      <c r="G5" s="323"/>
      <c r="H5" s="323"/>
      <c r="I5" s="82"/>
    </row>
    <row r="6" spans="1:9" ht="15.5" x14ac:dyDescent="0.35">
      <c r="A6" s="324" t="s">
        <v>300</v>
      </c>
      <c r="B6" s="324"/>
      <c r="C6" s="323"/>
      <c r="D6" s="323"/>
      <c r="E6" s="323"/>
      <c r="F6" s="323"/>
      <c r="G6" s="323"/>
      <c r="H6" s="323"/>
      <c r="I6" s="82"/>
    </row>
    <row r="7" spans="1:9" ht="15.5" x14ac:dyDescent="0.35">
      <c r="A7" s="324" t="s">
        <v>292</v>
      </c>
      <c r="B7" s="324"/>
      <c r="C7" s="323"/>
      <c r="D7" s="323"/>
      <c r="E7" s="323"/>
      <c r="F7" s="323"/>
      <c r="G7" s="323"/>
      <c r="H7" s="323"/>
      <c r="I7" s="82"/>
    </row>
    <row r="8" spans="1:9" ht="33" customHeight="1" x14ac:dyDescent="0.35">
      <c r="A8" s="324">
        <v>1</v>
      </c>
      <c r="B8" s="515" t="s">
        <v>293</v>
      </c>
      <c r="C8" s="515"/>
      <c r="D8" s="515"/>
      <c r="E8" s="515"/>
      <c r="F8" s="515"/>
      <c r="G8" s="515"/>
      <c r="H8" s="515"/>
      <c r="I8" s="82"/>
    </row>
    <row r="9" spans="1:9" ht="32.25" customHeight="1" x14ac:dyDescent="0.35">
      <c r="A9" s="324">
        <v>2</v>
      </c>
      <c r="B9" s="515" t="s">
        <v>295</v>
      </c>
      <c r="C9" s="515"/>
      <c r="D9" s="515"/>
      <c r="E9" s="515"/>
      <c r="F9" s="515"/>
      <c r="G9" s="515"/>
      <c r="H9" s="515"/>
      <c r="I9" s="82"/>
    </row>
    <row r="10" spans="1:9" ht="15.5" x14ac:dyDescent="0.35">
      <c r="A10" s="324" t="s">
        <v>296</v>
      </c>
      <c r="B10" s="324"/>
      <c r="C10" s="323"/>
      <c r="D10" s="323"/>
      <c r="E10" s="323"/>
      <c r="F10" s="323"/>
      <c r="G10" s="323"/>
      <c r="H10" s="323"/>
      <c r="I10" s="82"/>
    </row>
    <row r="11" spans="1:9" ht="15.5" x14ac:dyDescent="0.35">
      <c r="A11" s="513"/>
      <c r="B11" s="513"/>
      <c r="C11" s="83"/>
      <c r="D11" s="83"/>
      <c r="E11" s="83"/>
      <c r="F11" s="83"/>
      <c r="G11" s="83"/>
      <c r="H11" s="89"/>
      <c r="I11" s="82"/>
    </row>
    <row r="12" spans="1:9" ht="17.5" x14ac:dyDescent="0.35">
      <c r="A12" s="514" t="s">
        <v>299</v>
      </c>
      <c r="B12" s="514"/>
      <c r="C12" s="83"/>
      <c r="D12" s="83"/>
      <c r="E12" s="83"/>
      <c r="F12" s="83"/>
      <c r="G12" s="83"/>
      <c r="H12" s="89"/>
      <c r="I12" s="82"/>
    </row>
    <row r="13" spans="1:9" ht="14.5" thickBot="1" x14ac:dyDescent="0.35">
      <c r="A13" s="95"/>
      <c r="B13" s="95"/>
      <c r="C13" s="95"/>
      <c r="D13" s="95"/>
      <c r="E13" s="95"/>
      <c r="F13" s="95"/>
      <c r="G13" s="95"/>
      <c r="H13" s="90"/>
      <c r="I13" s="96"/>
    </row>
    <row r="14" spans="1:9" ht="14.5" thickTop="1" x14ac:dyDescent="0.3">
      <c r="A14" s="76"/>
      <c r="B14" s="76"/>
      <c r="C14" s="446">
        <v>2024</v>
      </c>
      <c r="D14" s="441" t="s">
        <v>294</v>
      </c>
      <c r="E14" s="441" t="s">
        <v>294</v>
      </c>
      <c r="F14" s="441" t="s">
        <v>294</v>
      </c>
      <c r="G14" s="441" t="s">
        <v>294</v>
      </c>
      <c r="H14" s="442">
        <f>C14</f>
        <v>2024</v>
      </c>
      <c r="I14" s="82"/>
    </row>
    <row r="15" spans="1:9" x14ac:dyDescent="0.3">
      <c r="C15" s="447"/>
      <c r="D15" s="440"/>
      <c r="E15" s="440"/>
      <c r="F15" s="440"/>
      <c r="G15" s="440"/>
      <c r="H15" s="443" t="s">
        <v>83</v>
      </c>
      <c r="I15" s="82" t="s">
        <v>234</v>
      </c>
    </row>
    <row r="16" spans="1:9" x14ac:dyDescent="0.3">
      <c r="A16" s="76"/>
      <c r="B16" s="76"/>
      <c r="C16" s="448"/>
      <c r="D16" s="444"/>
      <c r="E16" s="444"/>
      <c r="F16" s="444"/>
      <c r="G16" s="444"/>
      <c r="H16" s="445"/>
      <c r="I16" s="82" t="s">
        <v>234</v>
      </c>
    </row>
    <row r="17" spans="1:9" x14ac:dyDescent="0.3">
      <c r="A17" s="434" t="s">
        <v>169</v>
      </c>
      <c r="B17" s="433"/>
      <c r="C17" s="499"/>
      <c r="D17" s="500"/>
      <c r="E17" s="500"/>
      <c r="F17" s="500"/>
      <c r="G17" s="500"/>
      <c r="H17" s="501"/>
      <c r="I17" s="82"/>
    </row>
    <row r="18" spans="1:9" x14ac:dyDescent="0.3">
      <c r="A18" s="423" t="s">
        <v>118</v>
      </c>
      <c r="B18" s="424"/>
      <c r="C18" s="418">
        <f>kasumiaruanne!E29</f>
        <v>0</v>
      </c>
      <c r="D18" s="462"/>
      <c r="E18" s="450"/>
      <c r="F18" s="450"/>
      <c r="G18" s="450"/>
      <c r="H18" s="476">
        <f>SUM(C18:G18)</f>
        <v>0</v>
      </c>
      <c r="I18" s="82">
        <f>IF(ABS(SUM(C18:H18))&gt;0,"peida",0)</f>
        <v>0</v>
      </c>
    </row>
    <row r="19" spans="1:9" ht="14.5" x14ac:dyDescent="0.35">
      <c r="A19" s="425" t="s">
        <v>117</v>
      </c>
      <c r="B19" s="426"/>
      <c r="C19" s="408"/>
      <c r="D19" s="79"/>
      <c r="E19" s="79"/>
      <c r="F19" s="79"/>
      <c r="G19" s="79"/>
      <c r="H19" s="377"/>
      <c r="I19" s="82" t="s">
        <v>234</v>
      </c>
    </row>
    <row r="20" spans="1:9" x14ac:dyDescent="0.3">
      <c r="A20" s="425"/>
      <c r="B20" s="427" t="s">
        <v>203</v>
      </c>
      <c r="C20" s="466">
        <f>kasumiaruanne!E24</f>
        <v>0</v>
      </c>
      <c r="D20" s="458"/>
      <c r="E20" s="457"/>
      <c r="F20" s="457"/>
      <c r="G20" s="449"/>
      <c r="H20" s="466">
        <f>SUM(C20:G20)</f>
        <v>0</v>
      </c>
      <c r="I20" s="82">
        <f>IF(ABS(SUM(C20:H20))&gt;0,"peida",0)</f>
        <v>0</v>
      </c>
    </row>
    <row r="21" spans="1:9" x14ac:dyDescent="0.3">
      <c r="A21" s="425"/>
      <c r="B21" s="427" t="s">
        <v>204</v>
      </c>
      <c r="C21" s="467">
        <v>0</v>
      </c>
      <c r="D21" s="463"/>
      <c r="E21" s="451"/>
      <c r="F21" s="451"/>
      <c r="G21" s="473"/>
      <c r="H21" s="468">
        <f>SUM(C21:G21)</f>
        <v>0</v>
      </c>
      <c r="I21" s="82">
        <f>IF(ABS(SUM(C21:H21))&gt;0,"peida",0)</f>
        <v>0</v>
      </c>
    </row>
    <row r="22" spans="1:9" x14ac:dyDescent="0.3">
      <c r="A22" s="425"/>
      <c r="B22" s="427" t="s">
        <v>54</v>
      </c>
      <c r="C22" s="468">
        <f>kasumiaruanne!E37</f>
        <v>0</v>
      </c>
      <c r="D22" s="463"/>
      <c r="E22" s="451"/>
      <c r="F22" s="451"/>
      <c r="G22" s="473"/>
      <c r="H22" s="475">
        <f>SUM(C22:G22)</f>
        <v>0</v>
      </c>
      <c r="I22" s="82"/>
    </row>
    <row r="23" spans="1:9" x14ac:dyDescent="0.3">
      <c r="A23" s="425"/>
      <c r="B23" s="427" t="s">
        <v>130</v>
      </c>
      <c r="C23" s="469">
        <v>0</v>
      </c>
      <c r="D23" s="463"/>
      <c r="E23" s="451"/>
      <c r="F23" s="451"/>
      <c r="G23" s="473"/>
      <c r="H23" s="468">
        <f>SUM(C23:G23)</f>
        <v>0</v>
      </c>
      <c r="I23" s="82">
        <f t="shared" ref="I23:I42" si="0">IF(ABS(SUM(C23:H23))&gt;0,"peida",0)</f>
        <v>0</v>
      </c>
    </row>
    <row r="24" spans="1:9" x14ac:dyDescent="0.3">
      <c r="A24" s="428" t="s">
        <v>208</v>
      </c>
      <c r="B24" s="427"/>
      <c r="C24" s="470">
        <f t="shared" ref="C24:H24" si="1">SUM(C25:C29)</f>
        <v>0</v>
      </c>
      <c r="D24" s="464">
        <f t="shared" si="1"/>
        <v>0</v>
      </c>
      <c r="E24" s="452">
        <f t="shared" si="1"/>
        <v>0</v>
      </c>
      <c r="F24" s="452">
        <f t="shared" si="1"/>
        <v>0</v>
      </c>
      <c r="G24" s="456">
        <f t="shared" si="1"/>
        <v>0</v>
      </c>
      <c r="H24" s="471">
        <f t="shared" si="1"/>
        <v>0</v>
      </c>
      <c r="I24" s="82">
        <f t="shared" si="0"/>
        <v>0</v>
      </c>
    </row>
    <row r="25" spans="1:9" outlineLevel="1" x14ac:dyDescent="0.3">
      <c r="A25" s="425"/>
      <c r="B25" s="427" t="s">
        <v>170</v>
      </c>
      <c r="C25" s="468">
        <f>(bilanss!F14+bilanss!F15+bilanss!F16)-(bilanss!E14+bilanss!E15+bilanss!E16)</f>
        <v>0</v>
      </c>
      <c r="D25" s="463"/>
      <c r="E25" s="451"/>
      <c r="F25" s="451"/>
      <c r="G25" s="473"/>
      <c r="H25" s="475">
        <f t="shared" ref="H25:H30" si="2">SUM(C25:G25)</f>
        <v>0</v>
      </c>
      <c r="I25" s="82">
        <f t="shared" si="0"/>
        <v>0</v>
      </c>
    </row>
    <row r="26" spans="1:9" outlineLevel="1" x14ac:dyDescent="0.3">
      <c r="A26" s="425"/>
      <c r="B26" s="427" t="s">
        <v>206</v>
      </c>
      <c r="C26" s="468">
        <f>bilanss!F18-bilanss!E18</f>
        <v>0</v>
      </c>
      <c r="D26" s="463"/>
      <c r="E26" s="451"/>
      <c r="F26" s="451"/>
      <c r="G26" s="473"/>
      <c r="H26" s="475">
        <f t="shared" si="2"/>
        <v>0</v>
      </c>
      <c r="I26" s="82">
        <f t="shared" si="0"/>
        <v>0</v>
      </c>
    </row>
    <row r="27" spans="1:9" outlineLevel="1" x14ac:dyDescent="0.3">
      <c r="A27" s="425"/>
      <c r="B27" s="427" t="s">
        <v>116</v>
      </c>
      <c r="C27" s="468">
        <v>0</v>
      </c>
      <c r="D27" s="463"/>
      <c r="E27" s="451"/>
      <c r="F27" s="451"/>
      <c r="G27" s="473"/>
      <c r="H27" s="475">
        <f t="shared" si="2"/>
        <v>0</v>
      </c>
      <c r="I27" s="82">
        <f t="shared" si="0"/>
        <v>0</v>
      </c>
    </row>
    <row r="28" spans="1:9" outlineLevel="1" x14ac:dyDescent="0.3">
      <c r="A28" s="425"/>
      <c r="B28" s="258" t="s">
        <v>205</v>
      </c>
      <c r="C28" s="468">
        <f>bilanss!F17-bilanss!E17</f>
        <v>0</v>
      </c>
      <c r="D28" s="463"/>
      <c r="E28" s="451"/>
      <c r="F28" s="451"/>
      <c r="G28" s="473"/>
      <c r="H28" s="475">
        <f t="shared" si="2"/>
        <v>0</v>
      </c>
      <c r="I28" s="82">
        <f t="shared" si="0"/>
        <v>0</v>
      </c>
    </row>
    <row r="29" spans="1:9" outlineLevel="1" x14ac:dyDescent="0.3">
      <c r="A29" s="425"/>
      <c r="B29" s="258" t="s">
        <v>34</v>
      </c>
      <c r="C29" s="468">
        <f>bilanss!F22-bilanss!E22</f>
        <v>0</v>
      </c>
      <c r="D29" s="463"/>
      <c r="E29" s="451"/>
      <c r="F29" s="451"/>
      <c r="G29" s="473"/>
      <c r="H29" s="475">
        <f t="shared" si="2"/>
        <v>0</v>
      </c>
      <c r="I29" s="82">
        <f t="shared" si="0"/>
        <v>0</v>
      </c>
    </row>
    <row r="30" spans="1:9" x14ac:dyDescent="0.3">
      <c r="A30" s="428" t="s">
        <v>207</v>
      </c>
      <c r="B30" s="427"/>
      <c r="C30" s="471">
        <f>(bilanss!F23+bilanss!F29+bilanss!F30)-(bilanss!E23+bilanss!E29+bilanss!E30)</f>
        <v>0</v>
      </c>
      <c r="D30" s="465"/>
      <c r="E30" s="453"/>
      <c r="F30" s="453"/>
      <c r="G30" s="474"/>
      <c r="H30" s="471">
        <f t="shared" si="2"/>
        <v>0</v>
      </c>
      <c r="I30" s="82">
        <f t="shared" si="0"/>
        <v>0</v>
      </c>
    </row>
    <row r="31" spans="1:9" x14ac:dyDescent="0.3">
      <c r="A31" s="428" t="s">
        <v>287</v>
      </c>
      <c r="B31" s="427"/>
      <c r="C31" s="471">
        <f t="shared" ref="C31:H31" si="3">SUM(C32:C38)</f>
        <v>0</v>
      </c>
      <c r="D31" s="464">
        <f t="shared" si="3"/>
        <v>0</v>
      </c>
      <c r="E31" s="452">
        <f t="shared" si="3"/>
        <v>0</v>
      </c>
      <c r="F31" s="452">
        <f t="shared" si="3"/>
        <v>0</v>
      </c>
      <c r="G31" s="456">
        <f t="shared" si="3"/>
        <v>0</v>
      </c>
      <c r="H31" s="470">
        <f t="shared" si="3"/>
        <v>0</v>
      </c>
      <c r="I31" s="82">
        <f t="shared" si="0"/>
        <v>0</v>
      </c>
    </row>
    <row r="32" spans="1:9" outlineLevel="1" x14ac:dyDescent="0.3">
      <c r="A32" s="428"/>
      <c r="B32" s="427" t="s">
        <v>172</v>
      </c>
      <c r="C32" s="468">
        <f>bilanss!E83-bilanss!F83</f>
        <v>0</v>
      </c>
      <c r="D32" s="463"/>
      <c r="E32" s="451"/>
      <c r="F32" s="451"/>
      <c r="G32" s="473"/>
      <c r="H32" s="475">
        <f t="shared" ref="H32:H40" si="4">SUM(C32:G32)</f>
        <v>0</v>
      </c>
      <c r="I32" s="82">
        <f t="shared" si="0"/>
        <v>0</v>
      </c>
    </row>
    <row r="33" spans="1:9" outlineLevel="1" x14ac:dyDescent="0.3">
      <c r="A33" s="425"/>
      <c r="B33" s="427" t="s">
        <v>209</v>
      </c>
      <c r="C33" s="468">
        <f>bilanss!E73-bilanss!F73</f>
        <v>0</v>
      </c>
      <c r="D33" s="463"/>
      <c r="E33" s="451"/>
      <c r="F33" s="451"/>
      <c r="G33" s="473"/>
      <c r="H33" s="475">
        <f t="shared" si="4"/>
        <v>0</v>
      </c>
      <c r="I33" s="82">
        <f t="shared" si="0"/>
        <v>0</v>
      </c>
    </row>
    <row r="34" spans="1:9" outlineLevel="1" x14ac:dyDescent="0.3">
      <c r="A34" s="425"/>
      <c r="B34" s="427" t="s">
        <v>100</v>
      </c>
      <c r="C34" s="468">
        <f>bilanss!E76-bilanss!F76</f>
        <v>0</v>
      </c>
      <c r="D34" s="463"/>
      <c r="E34" s="451"/>
      <c r="F34" s="451"/>
      <c r="G34" s="473"/>
      <c r="H34" s="475">
        <f t="shared" si="4"/>
        <v>0</v>
      </c>
      <c r="I34" s="82">
        <f t="shared" si="0"/>
        <v>0</v>
      </c>
    </row>
    <row r="35" spans="1:9" outlineLevel="1" x14ac:dyDescent="0.3">
      <c r="A35" s="425"/>
      <c r="B35" s="427" t="s">
        <v>171</v>
      </c>
      <c r="C35" s="468">
        <f>bilanss!E75-bilanss!F75</f>
        <v>0</v>
      </c>
      <c r="D35" s="463"/>
      <c r="E35" s="451"/>
      <c r="F35" s="451"/>
      <c r="G35" s="473"/>
      <c r="H35" s="475">
        <f t="shared" si="4"/>
        <v>0</v>
      </c>
      <c r="I35" s="82">
        <f t="shared" si="0"/>
        <v>0</v>
      </c>
    </row>
    <row r="36" spans="1:9" outlineLevel="1" x14ac:dyDescent="0.3">
      <c r="A36" s="425"/>
      <c r="B36" s="427" t="s">
        <v>173</v>
      </c>
      <c r="C36" s="468">
        <f>bilanss!E74-bilanss!F74</f>
        <v>0</v>
      </c>
      <c r="D36" s="463"/>
      <c r="E36" s="451"/>
      <c r="F36" s="451"/>
      <c r="G36" s="473"/>
      <c r="H36" s="468">
        <f t="shared" si="4"/>
        <v>0</v>
      </c>
      <c r="I36" s="82">
        <f t="shared" si="0"/>
        <v>0</v>
      </c>
    </row>
    <row r="37" spans="1:9" outlineLevel="1" x14ac:dyDescent="0.3">
      <c r="A37" s="425"/>
      <c r="B37" s="427" t="s">
        <v>45</v>
      </c>
      <c r="C37" s="468">
        <f>bilanss!E85-bilanss!F85</f>
        <v>0</v>
      </c>
      <c r="D37" s="463"/>
      <c r="E37" s="451"/>
      <c r="F37" s="451"/>
      <c r="G37" s="473"/>
      <c r="H37" s="475">
        <f t="shared" si="4"/>
        <v>0</v>
      </c>
      <c r="I37" s="82">
        <f t="shared" si="0"/>
        <v>0</v>
      </c>
    </row>
    <row r="38" spans="1:9" outlineLevel="1" x14ac:dyDescent="0.3">
      <c r="A38" s="425"/>
      <c r="B38" s="427" t="s">
        <v>35</v>
      </c>
      <c r="C38" s="468">
        <f>bilanss!E84-bilanss!F84</f>
        <v>0</v>
      </c>
      <c r="D38" s="463"/>
      <c r="E38" s="451"/>
      <c r="F38" s="451"/>
      <c r="G38" s="473"/>
      <c r="H38" s="468">
        <f t="shared" si="4"/>
        <v>0</v>
      </c>
      <c r="I38" s="82">
        <f t="shared" si="0"/>
        <v>0</v>
      </c>
    </row>
    <row r="39" spans="1:9" x14ac:dyDescent="0.3">
      <c r="A39" s="428" t="s">
        <v>216</v>
      </c>
      <c r="B39" s="427"/>
      <c r="C39" s="471">
        <f>kasumiaruanne!E36</f>
        <v>0</v>
      </c>
      <c r="D39" s="465"/>
      <c r="E39" s="453"/>
      <c r="F39" s="453"/>
      <c r="G39" s="474"/>
      <c r="H39" s="470">
        <f t="shared" si="4"/>
        <v>0</v>
      </c>
      <c r="I39" s="82">
        <f t="shared" si="0"/>
        <v>0</v>
      </c>
    </row>
    <row r="40" spans="1:9" x14ac:dyDescent="0.3">
      <c r="A40" s="429" t="s">
        <v>217</v>
      </c>
      <c r="B40" s="430"/>
      <c r="C40" s="472">
        <f>-kasumiaruanne!E42</f>
        <v>0</v>
      </c>
      <c r="D40" s="409"/>
      <c r="E40" s="460"/>
      <c r="F40" s="460"/>
      <c r="G40" s="409"/>
      <c r="H40" s="472">
        <f t="shared" si="4"/>
        <v>0</v>
      </c>
      <c r="I40" s="82">
        <f t="shared" si="0"/>
        <v>0</v>
      </c>
    </row>
    <row r="41" spans="1:9" x14ac:dyDescent="0.3">
      <c r="A41" s="76"/>
      <c r="B41" s="76"/>
      <c r="C41" s="410"/>
      <c r="D41" s="411"/>
      <c r="E41" s="411"/>
      <c r="F41" s="411"/>
      <c r="G41" s="411"/>
      <c r="H41" s="412"/>
      <c r="I41" s="82">
        <f t="shared" si="0"/>
        <v>0</v>
      </c>
    </row>
    <row r="42" spans="1:9" x14ac:dyDescent="0.3">
      <c r="A42" s="437" t="s">
        <v>112</v>
      </c>
      <c r="B42" s="433"/>
      <c r="C42" s="476">
        <f t="shared" ref="C42:H42" si="5">C18+C20+C21+C22+C23+C24+C30+C31+C39+C40</f>
        <v>0</v>
      </c>
      <c r="D42" s="325">
        <f t="shared" si="5"/>
        <v>0</v>
      </c>
      <c r="E42" s="325">
        <f t="shared" si="5"/>
        <v>0</v>
      </c>
      <c r="F42" s="325">
        <f t="shared" si="5"/>
        <v>0</v>
      </c>
      <c r="G42" s="325">
        <f t="shared" si="5"/>
        <v>0</v>
      </c>
      <c r="H42" s="476">
        <f t="shared" si="5"/>
        <v>0</v>
      </c>
      <c r="I42" s="82">
        <f t="shared" si="0"/>
        <v>0</v>
      </c>
    </row>
    <row r="43" spans="1:9" x14ac:dyDescent="0.3">
      <c r="A43" s="76"/>
      <c r="B43" s="76"/>
      <c r="C43" s="410"/>
      <c r="D43" s="411"/>
      <c r="E43" s="411"/>
      <c r="F43" s="411"/>
      <c r="G43" s="411"/>
      <c r="H43" s="412"/>
      <c r="I43" s="82" t="s">
        <v>234</v>
      </c>
    </row>
    <row r="44" spans="1:9" x14ac:dyDescent="0.3">
      <c r="A44" s="438" t="s">
        <v>174</v>
      </c>
      <c r="B44" s="439"/>
      <c r="C44" s="413"/>
      <c r="D44" s="414"/>
      <c r="E44" s="414"/>
      <c r="F44" s="414"/>
      <c r="G44" s="414"/>
      <c r="H44" s="415"/>
      <c r="I44" s="82" t="s">
        <v>234</v>
      </c>
    </row>
    <row r="45" spans="1:9" x14ac:dyDescent="0.3">
      <c r="A45" s="432" t="s">
        <v>218</v>
      </c>
      <c r="B45" s="424"/>
      <c r="C45" s="466">
        <f>(bilanss!F45+bilanss!F46+bilanss!F53+bilanss!F54)-(bilanss!E45+bilanss!E46+bilanss!E53+bilanss!E54)-C20-C21-C46</f>
        <v>0</v>
      </c>
      <c r="D45" s="458"/>
      <c r="E45" s="457"/>
      <c r="F45" s="457"/>
      <c r="G45" s="480"/>
      <c r="H45" s="466">
        <f t="shared" ref="H45:H56" si="6">SUM(C45:G45)</f>
        <v>0</v>
      </c>
      <c r="I45" s="82">
        <f t="shared" ref="I45:I58" si="7">IF(ABS(SUM(C45:H45))&gt;0,"peida",0)</f>
        <v>0</v>
      </c>
    </row>
    <row r="46" spans="1:9" x14ac:dyDescent="0.3">
      <c r="A46" s="425" t="s">
        <v>219</v>
      </c>
      <c r="B46" s="427"/>
      <c r="C46" s="467">
        <v>0</v>
      </c>
      <c r="D46" s="463"/>
      <c r="E46" s="451"/>
      <c r="F46" s="451"/>
      <c r="G46" s="473"/>
      <c r="H46" s="468">
        <f t="shared" si="6"/>
        <v>0</v>
      </c>
      <c r="I46" s="82">
        <f t="shared" si="7"/>
        <v>0</v>
      </c>
    </row>
    <row r="47" spans="1:9" x14ac:dyDescent="0.3">
      <c r="A47" s="425" t="s">
        <v>220</v>
      </c>
      <c r="B47" s="427"/>
      <c r="C47" s="477">
        <f>bilanss!F38-bilanss!E38</f>
        <v>0</v>
      </c>
      <c r="D47" s="463"/>
      <c r="E47" s="451"/>
      <c r="F47" s="451"/>
      <c r="G47" s="473"/>
      <c r="H47" s="475">
        <f t="shared" si="6"/>
        <v>0</v>
      </c>
      <c r="I47" s="82">
        <f t="shared" si="7"/>
        <v>0</v>
      </c>
    </row>
    <row r="48" spans="1:9" x14ac:dyDescent="0.3">
      <c r="A48" s="425" t="s">
        <v>221</v>
      </c>
      <c r="B48" s="427"/>
      <c r="C48" s="478">
        <v>0</v>
      </c>
      <c r="D48" s="463"/>
      <c r="E48" s="451"/>
      <c r="F48" s="451"/>
      <c r="G48" s="473"/>
      <c r="H48" s="468">
        <f t="shared" si="6"/>
        <v>0</v>
      </c>
      <c r="I48" s="82">
        <f t="shared" si="7"/>
        <v>0</v>
      </c>
    </row>
    <row r="49" spans="1:9" x14ac:dyDescent="0.3">
      <c r="A49" s="425" t="s">
        <v>222</v>
      </c>
      <c r="B49" s="427"/>
      <c r="C49" s="468">
        <f>bilanss!F39-bilanss!E39</f>
        <v>0</v>
      </c>
      <c r="D49" s="463"/>
      <c r="E49" s="451"/>
      <c r="F49" s="451"/>
      <c r="G49" s="473"/>
      <c r="H49" s="468">
        <f t="shared" si="6"/>
        <v>0</v>
      </c>
      <c r="I49" s="82">
        <f t="shared" si="7"/>
        <v>0</v>
      </c>
    </row>
    <row r="50" spans="1:9" x14ac:dyDescent="0.3">
      <c r="A50" s="425" t="s">
        <v>223</v>
      </c>
      <c r="B50" s="427"/>
      <c r="C50" s="467">
        <v>0</v>
      </c>
      <c r="D50" s="463"/>
      <c r="E50" s="451"/>
      <c r="F50" s="451"/>
      <c r="G50" s="473"/>
      <c r="H50" s="468">
        <f t="shared" si="6"/>
        <v>0</v>
      </c>
      <c r="I50" s="82">
        <f t="shared" si="7"/>
        <v>0</v>
      </c>
    </row>
    <row r="51" spans="1:9" x14ac:dyDescent="0.3">
      <c r="A51" s="425" t="s">
        <v>224</v>
      </c>
      <c r="B51" s="427"/>
      <c r="C51" s="468">
        <f>bilanss!F40-bilanss!E40</f>
        <v>0</v>
      </c>
      <c r="D51" s="463"/>
      <c r="E51" s="451"/>
      <c r="F51" s="451"/>
      <c r="G51" s="473"/>
      <c r="H51" s="468">
        <f t="shared" si="6"/>
        <v>0</v>
      </c>
      <c r="I51" s="82">
        <f t="shared" si="7"/>
        <v>0</v>
      </c>
    </row>
    <row r="52" spans="1:9" x14ac:dyDescent="0.3">
      <c r="A52" s="425" t="s">
        <v>225</v>
      </c>
      <c r="B52" s="427"/>
      <c r="C52" s="467">
        <v>0</v>
      </c>
      <c r="D52" s="463"/>
      <c r="E52" s="451"/>
      <c r="F52" s="451"/>
      <c r="G52" s="473"/>
      <c r="H52" s="468">
        <f t="shared" si="6"/>
        <v>0</v>
      </c>
      <c r="I52" s="82">
        <f t="shared" si="7"/>
        <v>0</v>
      </c>
    </row>
    <row r="53" spans="1:9" x14ac:dyDescent="0.3">
      <c r="A53" s="425" t="s">
        <v>226</v>
      </c>
      <c r="B53" s="427"/>
      <c r="C53" s="468">
        <f>bilanss!F41-bilanss!E41</f>
        <v>0</v>
      </c>
      <c r="D53" s="463"/>
      <c r="E53" s="451"/>
      <c r="F53" s="451"/>
      <c r="G53" s="473"/>
      <c r="H53" s="468">
        <f t="shared" si="6"/>
        <v>0</v>
      </c>
      <c r="I53" s="82">
        <f t="shared" si="7"/>
        <v>0</v>
      </c>
    </row>
    <row r="54" spans="1:9" x14ac:dyDescent="0.3">
      <c r="A54" s="425" t="s">
        <v>227</v>
      </c>
      <c r="B54" s="427"/>
      <c r="C54" s="467">
        <v>0</v>
      </c>
      <c r="D54" s="463"/>
      <c r="E54" s="451"/>
      <c r="F54" s="451"/>
      <c r="G54" s="473"/>
      <c r="H54" s="475">
        <f t="shared" si="6"/>
        <v>0</v>
      </c>
      <c r="I54" s="82">
        <f t="shared" si="7"/>
        <v>0</v>
      </c>
    </row>
    <row r="55" spans="1:9" x14ac:dyDescent="0.3">
      <c r="A55" s="425" t="s">
        <v>231</v>
      </c>
      <c r="B55" s="427"/>
      <c r="C55" s="468">
        <f>kasumiaruanne!E38</f>
        <v>0</v>
      </c>
      <c r="D55" s="463"/>
      <c r="E55" s="451"/>
      <c r="F55" s="451"/>
      <c r="G55" s="473"/>
      <c r="H55" s="468">
        <f t="shared" si="6"/>
        <v>0</v>
      </c>
      <c r="I55" s="82">
        <f t="shared" si="7"/>
        <v>0</v>
      </c>
    </row>
    <row r="56" spans="1:9" x14ac:dyDescent="0.3">
      <c r="A56" s="431" t="s">
        <v>228</v>
      </c>
      <c r="B56" s="430"/>
      <c r="C56" s="479">
        <v>0</v>
      </c>
      <c r="D56" s="459"/>
      <c r="E56" s="460"/>
      <c r="F56" s="460"/>
      <c r="G56" s="481"/>
      <c r="H56" s="482">
        <f t="shared" si="6"/>
        <v>0</v>
      </c>
      <c r="I56" s="82">
        <f t="shared" si="7"/>
        <v>0</v>
      </c>
    </row>
    <row r="57" spans="1:9" x14ac:dyDescent="0.3">
      <c r="A57" s="76"/>
      <c r="B57" s="76"/>
      <c r="C57" s="413"/>
      <c r="D57" s="414"/>
      <c r="E57" s="414"/>
      <c r="F57" s="414"/>
      <c r="G57" s="414"/>
      <c r="H57" s="415"/>
      <c r="I57" s="82">
        <f t="shared" si="7"/>
        <v>0</v>
      </c>
    </row>
    <row r="58" spans="1:9" x14ac:dyDescent="0.3">
      <c r="A58" s="437" t="s">
        <v>111</v>
      </c>
      <c r="B58" s="433"/>
      <c r="C58" s="476">
        <f t="shared" ref="C58:H58" si="8">SUM(C45:C57)</f>
        <v>0</v>
      </c>
      <c r="D58" s="325">
        <f t="shared" si="8"/>
        <v>0</v>
      </c>
      <c r="E58" s="325">
        <f t="shared" si="8"/>
        <v>0</v>
      </c>
      <c r="F58" s="325">
        <f t="shared" si="8"/>
        <v>0</v>
      </c>
      <c r="G58" s="325">
        <f t="shared" si="8"/>
        <v>0</v>
      </c>
      <c r="H58" s="476">
        <f t="shared" si="8"/>
        <v>0</v>
      </c>
      <c r="I58" s="82">
        <f t="shared" si="7"/>
        <v>0</v>
      </c>
    </row>
    <row r="59" spans="1:9" x14ac:dyDescent="0.3">
      <c r="A59" s="76"/>
      <c r="B59" s="76"/>
      <c r="C59" s="416"/>
      <c r="D59" s="417"/>
      <c r="E59" s="417"/>
      <c r="F59" s="417"/>
      <c r="G59" s="417"/>
      <c r="H59" s="381"/>
      <c r="I59" s="82" t="s">
        <v>234</v>
      </c>
    </row>
    <row r="60" spans="1:9" x14ac:dyDescent="0.3">
      <c r="A60" s="438" t="s">
        <v>175</v>
      </c>
      <c r="B60" s="439"/>
      <c r="C60" s="410"/>
      <c r="D60" s="411"/>
      <c r="E60" s="411"/>
      <c r="F60" s="411"/>
      <c r="G60" s="411"/>
      <c r="H60" s="412"/>
      <c r="I60" s="82" t="s">
        <v>234</v>
      </c>
    </row>
    <row r="61" spans="1:9" x14ac:dyDescent="0.3">
      <c r="A61" s="432" t="s">
        <v>167</v>
      </c>
      <c r="B61" s="424"/>
      <c r="C61" s="483">
        <v>0</v>
      </c>
      <c r="D61" s="458"/>
      <c r="E61" s="457"/>
      <c r="F61" s="457"/>
      <c r="G61" s="480"/>
      <c r="H61" s="466">
        <f t="shared" ref="H61:H67" si="9">SUM(C61:G61)</f>
        <v>0</v>
      </c>
      <c r="I61" s="82">
        <f t="shared" ref="I61:I69" si="10">IF(ABS(SUM(C61:H61))&gt;0,"peida",0)</f>
        <v>0</v>
      </c>
    </row>
    <row r="62" spans="1:9" x14ac:dyDescent="0.3">
      <c r="A62" s="425" t="s">
        <v>229</v>
      </c>
      <c r="B62" s="427"/>
      <c r="C62" s="468">
        <f>(bilanss!E68+bilanss!E91+bilanss!E94)-(bilanss!F68+bilanss!F91+bilanss!F94)</f>
        <v>0</v>
      </c>
      <c r="D62" s="463"/>
      <c r="E62" s="451"/>
      <c r="F62" s="451"/>
      <c r="G62" s="473"/>
      <c r="H62" s="468">
        <f t="shared" si="9"/>
        <v>0</v>
      </c>
      <c r="I62" s="82">
        <f t="shared" si="10"/>
        <v>0</v>
      </c>
    </row>
    <row r="63" spans="1:9" x14ac:dyDescent="0.3">
      <c r="A63" s="425" t="s">
        <v>230</v>
      </c>
      <c r="B63" s="427"/>
      <c r="C63" s="467">
        <v>0</v>
      </c>
      <c r="D63" s="463"/>
      <c r="E63" s="451"/>
      <c r="F63" s="451"/>
      <c r="G63" s="473"/>
      <c r="H63" s="475">
        <f t="shared" si="9"/>
        <v>0</v>
      </c>
      <c r="I63" s="82">
        <f t="shared" si="10"/>
        <v>0</v>
      </c>
    </row>
    <row r="64" spans="1:9" x14ac:dyDescent="0.3">
      <c r="A64" s="425" t="s">
        <v>119</v>
      </c>
      <c r="B64" s="427"/>
      <c r="C64" s="478">
        <v>0</v>
      </c>
      <c r="D64" s="463"/>
      <c r="E64" s="451"/>
      <c r="F64" s="451"/>
      <c r="G64" s="473"/>
      <c r="H64" s="468">
        <f t="shared" si="9"/>
        <v>0</v>
      </c>
      <c r="I64" s="82">
        <f t="shared" si="10"/>
        <v>0</v>
      </c>
    </row>
    <row r="65" spans="1:9" x14ac:dyDescent="0.3">
      <c r="A65" s="425" t="s">
        <v>120</v>
      </c>
      <c r="B65" s="427"/>
      <c r="C65" s="467">
        <v>0</v>
      </c>
      <c r="D65" s="463"/>
      <c r="E65" s="451"/>
      <c r="F65" s="451"/>
      <c r="G65" s="473"/>
      <c r="H65" s="468">
        <f t="shared" si="9"/>
        <v>0</v>
      </c>
      <c r="I65" s="82">
        <f t="shared" si="10"/>
        <v>0</v>
      </c>
    </row>
    <row r="66" spans="1:9" x14ac:dyDescent="0.3">
      <c r="A66" s="425" t="s">
        <v>121</v>
      </c>
      <c r="B66" s="427"/>
      <c r="C66" s="486">
        <v>0</v>
      </c>
      <c r="D66" s="487"/>
      <c r="E66" s="488"/>
      <c r="F66" s="488"/>
      <c r="G66" s="489"/>
      <c r="H66" s="490">
        <f t="shared" si="9"/>
        <v>0</v>
      </c>
      <c r="I66" s="82">
        <f t="shared" si="10"/>
        <v>0</v>
      </c>
    </row>
    <row r="67" spans="1:9" x14ac:dyDescent="0.3">
      <c r="A67" s="431" t="s">
        <v>107</v>
      </c>
      <c r="B67" s="430"/>
      <c r="C67" s="491">
        <v>0</v>
      </c>
      <c r="D67" s="492"/>
      <c r="E67" s="493"/>
      <c r="F67" s="493"/>
      <c r="G67" s="494"/>
      <c r="H67" s="495">
        <f t="shared" si="9"/>
        <v>0</v>
      </c>
      <c r="I67" s="82">
        <f t="shared" si="10"/>
        <v>0</v>
      </c>
    </row>
    <row r="68" spans="1:9" x14ac:dyDescent="0.3">
      <c r="A68" s="76"/>
      <c r="B68" s="76"/>
      <c r="C68" s="413"/>
      <c r="D68" s="414"/>
      <c r="E68" s="414"/>
      <c r="F68" s="414"/>
      <c r="G68" s="414"/>
      <c r="H68" s="415"/>
      <c r="I68" s="82">
        <f t="shared" si="10"/>
        <v>0</v>
      </c>
    </row>
    <row r="69" spans="1:9" x14ac:dyDescent="0.3">
      <c r="A69" s="437" t="s">
        <v>235</v>
      </c>
      <c r="B69" s="433"/>
      <c r="C69" s="476">
        <f t="shared" ref="C69:H69" si="11">SUM(C61:C67)</f>
        <v>0</v>
      </c>
      <c r="D69" s="461">
        <f t="shared" si="11"/>
        <v>0</v>
      </c>
      <c r="E69" s="455">
        <f t="shared" si="11"/>
        <v>0</v>
      </c>
      <c r="F69" s="455">
        <f t="shared" si="11"/>
        <v>0</v>
      </c>
      <c r="G69" s="454">
        <f t="shared" si="11"/>
        <v>0</v>
      </c>
      <c r="H69" s="476">
        <f t="shared" si="11"/>
        <v>0</v>
      </c>
      <c r="I69" s="82">
        <f t="shared" si="10"/>
        <v>0</v>
      </c>
    </row>
    <row r="70" spans="1:9" x14ac:dyDescent="0.3">
      <c r="A70" s="76"/>
      <c r="B70" s="76"/>
      <c r="C70" s="408"/>
      <c r="D70" s="79"/>
      <c r="E70" s="79"/>
      <c r="F70" s="79"/>
      <c r="G70" s="79"/>
      <c r="H70" s="377"/>
      <c r="I70" s="82" t="s">
        <v>234</v>
      </c>
    </row>
    <row r="71" spans="1:9" x14ac:dyDescent="0.3">
      <c r="A71" s="434" t="s">
        <v>113</v>
      </c>
      <c r="B71" s="435"/>
      <c r="C71" s="476">
        <f t="shared" ref="C71:H71" si="12">C42+C58+C69</f>
        <v>0</v>
      </c>
      <c r="D71" s="461">
        <f>D42+D58+D69</f>
        <v>0</v>
      </c>
      <c r="E71" s="455">
        <f t="shared" si="12"/>
        <v>0</v>
      </c>
      <c r="F71" s="461">
        <f t="shared" si="12"/>
        <v>0</v>
      </c>
      <c r="G71" s="454">
        <f t="shared" si="12"/>
        <v>0</v>
      </c>
      <c r="H71" s="476">
        <f t="shared" si="12"/>
        <v>0</v>
      </c>
      <c r="I71" s="82">
        <f>IF(ABS(SUM(C71:H71))&gt;0,"peida",0)</f>
        <v>0</v>
      </c>
    </row>
    <row r="72" spans="1:9" x14ac:dyDescent="0.3">
      <c r="A72" s="75"/>
      <c r="B72" s="76"/>
      <c r="C72" s="496"/>
      <c r="D72" s="497"/>
      <c r="E72" s="497"/>
      <c r="F72" s="497"/>
      <c r="G72" s="497"/>
      <c r="H72" s="498"/>
      <c r="I72" s="82"/>
    </row>
    <row r="73" spans="1:9" x14ac:dyDescent="0.3">
      <c r="A73" s="434" t="s">
        <v>114</v>
      </c>
      <c r="B73" s="435"/>
      <c r="C73" s="476">
        <f>bilanss!F11</f>
        <v>0</v>
      </c>
      <c r="D73" s="84"/>
      <c r="E73" s="84"/>
      <c r="F73" s="84"/>
      <c r="G73" s="84"/>
      <c r="H73" s="476">
        <f>SUM(C73:G73)</f>
        <v>0</v>
      </c>
      <c r="I73" s="82">
        <f>IF(ABS(SUM(C73:H73))&gt;0,"peida",0)</f>
        <v>0</v>
      </c>
    </row>
    <row r="74" spans="1:9" x14ac:dyDescent="0.3">
      <c r="A74" s="372" t="s">
        <v>146</v>
      </c>
      <c r="B74" s="436"/>
      <c r="C74" s="484">
        <f>bilanss!E11</f>
        <v>0</v>
      </c>
      <c r="D74" s="78"/>
      <c r="E74" s="78"/>
      <c r="F74" s="78"/>
      <c r="G74" s="78"/>
      <c r="H74" s="484">
        <f>SUM(C74:G74)</f>
        <v>0</v>
      </c>
      <c r="I74" s="82"/>
    </row>
    <row r="75" spans="1:9" x14ac:dyDescent="0.3">
      <c r="A75" s="437" t="s">
        <v>115</v>
      </c>
      <c r="B75" s="433"/>
      <c r="C75" s="476">
        <f>C74-C73</f>
        <v>0</v>
      </c>
      <c r="D75" s="84"/>
      <c r="E75" s="84"/>
      <c r="F75" s="84"/>
      <c r="G75" s="84"/>
      <c r="H75" s="476">
        <f>H74-H73</f>
        <v>0</v>
      </c>
      <c r="I75" s="82">
        <f>IF(ABS(SUM(C75:H75))&gt;0,"peida",0)</f>
        <v>0</v>
      </c>
    </row>
    <row r="76" spans="1:9" s="100" customFormat="1" x14ac:dyDescent="0.3">
      <c r="A76" s="80"/>
      <c r="B76" s="80"/>
      <c r="C76" s="485" t="b">
        <f>C71=C75</f>
        <v>1</v>
      </c>
      <c r="D76" s="117"/>
      <c r="E76" s="117"/>
      <c r="F76" s="117"/>
      <c r="G76" s="117"/>
      <c r="H76" s="485" t="b">
        <f>H71=H75</f>
        <v>1</v>
      </c>
      <c r="I76" s="118" t="str">
        <f>IF(ABS(SUM(TRUE))&gt;0,"peida",0)</f>
        <v>peida</v>
      </c>
    </row>
    <row r="77" spans="1:9" s="100" customFormat="1" x14ac:dyDescent="0.3">
      <c r="A77" s="80"/>
      <c r="B77" s="80"/>
      <c r="C77" s="482">
        <f>C71-C75</f>
        <v>0</v>
      </c>
      <c r="D77" s="419"/>
      <c r="E77" s="419"/>
      <c r="F77" s="419"/>
      <c r="G77" s="419"/>
      <c r="H77" s="482">
        <f>H71-H75</f>
        <v>0</v>
      </c>
      <c r="I77" s="118">
        <f>IF(ABS(SUM(C74:H74))&gt;0,"peida",0)</f>
        <v>0</v>
      </c>
    </row>
    <row r="78" spans="1:9" s="100" customFormat="1" x14ac:dyDescent="0.3">
      <c r="A78" s="80"/>
      <c r="B78" s="80"/>
      <c r="C78" s="117"/>
      <c r="D78" s="117"/>
      <c r="E78" s="117"/>
      <c r="F78" s="117"/>
      <c r="G78" s="117"/>
      <c r="H78" s="117"/>
      <c r="I78" s="118"/>
    </row>
    <row r="79" spans="1:9" s="100" customFormat="1" x14ac:dyDescent="0.3">
      <c r="A79" s="80"/>
      <c r="B79" s="80"/>
      <c r="C79" s="117"/>
      <c r="D79" s="117"/>
      <c r="E79" s="117"/>
      <c r="F79" s="117"/>
      <c r="G79" s="117"/>
      <c r="H79" s="117"/>
      <c r="I79" s="118"/>
    </row>
    <row r="80" spans="1:9" s="100" customFormat="1" x14ac:dyDescent="0.3">
      <c r="A80" s="80"/>
      <c r="B80" s="80"/>
      <c r="C80" s="117"/>
      <c r="D80" s="117"/>
      <c r="E80" s="117"/>
      <c r="F80" s="117"/>
      <c r="G80" s="117"/>
      <c r="H80" s="117"/>
      <c r="I80" s="118"/>
    </row>
    <row r="81" spans="1:9" s="100" customFormat="1" x14ac:dyDescent="0.3">
      <c r="A81" s="80"/>
      <c r="B81" s="80"/>
      <c r="C81" s="117"/>
      <c r="D81" s="117"/>
      <c r="E81" s="117"/>
      <c r="F81" s="117"/>
      <c r="G81" s="117"/>
      <c r="H81" s="117"/>
      <c r="I81" s="118"/>
    </row>
    <row r="82" spans="1:9" s="100" customFormat="1" x14ac:dyDescent="0.3">
      <c r="A82" s="80"/>
      <c r="B82" s="80"/>
      <c r="C82" s="117"/>
      <c r="D82" s="117"/>
      <c r="E82" s="117"/>
      <c r="F82" s="117"/>
      <c r="G82" s="117"/>
      <c r="H82" s="117"/>
      <c r="I82" s="118"/>
    </row>
    <row r="83" spans="1:9" s="100" customFormat="1" x14ac:dyDescent="0.3">
      <c r="A83" s="80"/>
      <c r="B83" s="80"/>
      <c r="C83" s="117"/>
      <c r="D83" s="117"/>
      <c r="E83" s="117"/>
      <c r="F83" s="117"/>
      <c r="G83" s="117"/>
      <c r="H83" s="117"/>
      <c r="I83" s="118"/>
    </row>
    <row r="84" spans="1:9" s="100" customFormat="1" x14ac:dyDescent="0.3">
      <c r="A84" s="80"/>
      <c r="B84" s="80"/>
      <c r="C84" s="117"/>
      <c r="D84" s="117"/>
      <c r="E84" s="117"/>
      <c r="F84" s="117"/>
      <c r="G84" s="117"/>
      <c r="H84" s="117"/>
      <c r="I84" s="118"/>
    </row>
    <row r="85" spans="1:9" s="100" customFormat="1" x14ac:dyDescent="0.3">
      <c r="A85" s="80"/>
      <c r="B85" s="80"/>
      <c r="C85" s="117"/>
      <c r="D85" s="117"/>
      <c r="E85" s="117"/>
      <c r="F85" s="117"/>
      <c r="G85" s="117"/>
      <c r="H85" s="117"/>
      <c r="I85" s="118"/>
    </row>
    <row r="86" spans="1:9" s="100" customFormat="1" x14ac:dyDescent="0.3">
      <c r="A86" s="80"/>
      <c r="B86" s="80"/>
      <c r="C86" s="117"/>
      <c r="D86" s="117"/>
      <c r="E86" s="117"/>
      <c r="F86" s="117"/>
      <c r="G86" s="117"/>
      <c r="H86" s="117"/>
      <c r="I86" s="80"/>
    </row>
    <row r="87" spans="1:9" s="100" customFormat="1" x14ac:dyDescent="0.3">
      <c r="A87" s="80"/>
      <c r="B87" s="80"/>
      <c r="C87" s="117"/>
      <c r="D87" s="117"/>
      <c r="E87" s="117"/>
      <c r="F87" s="117"/>
      <c r="G87" s="117"/>
      <c r="H87" s="117"/>
      <c r="I87" s="80"/>
    </row>
    <row r="88" spans="1:9" s="100" customFormat="1" x14ac:dyDescent="0.3">
      <c r="A88" s="80"/>
      <c r="B88" s="80"/>
      <c r="C88" s="117"/>
      <c r="D88" s="117"/>
      <c r="E88" s="117"/>
      <c r="F88" s="117"/>
      <c r="G88" s="117"/>
      <c r="H88" s="117"/>
      <c r="I88" s="80"/>
    </row>
    <row r="89" spans="1:9" s="100" customFormat="1" x14ac:dyDescent="0.3">
      <c r="A89" s="80"/>
      <c r="B89" s="80"/>
      <c r="C89" s="117"/>
      <c r="D89" s="117"/>
      <c r="E89" s="117"/>
      <c r="F89" s="117"/>
      <c r="G89" s="117"/>
      <c r="H89" s="117"/>
      <c r="I89" s="80"/>
    </row>
    <row r="90" spans="1:9" s="100" customFormat="1" x14ac:dyDescent="0.3">
      <c r="A90" s="80"/>
      <c r="B90" s="80"/>
      <c r="C90" s="117"/>
      <c r="D90" s="117"/>
      <c r="E90" s="117"/>
      <c r="F90" s="117"/>
      <c r="G90" s="117"/>
      <c r="H90" s="117"/>
      <c r="I90" s="80"/>
    </row>
    <row r="91" spans="1:9" s="100" customFormat="1" x14ac:dyDescent="0.3">
      <c r="A91" s="80"/>
      <c r="B91" s="80"/>
      <c r="C91" s="117"/>
      <c r="D91" s="117"/>
      <c r="E91" s="117"/>
      <c r="F91" s="117"/>
      <c r="G91" s="117"/>
      <c r="H91" s="117"/>
      <c r="I91" s="80"/>
    </row>
    <row r="92" spans="1:9" s="100" customFormat="1" x14ac:dyDescent="0.3">
      <c r="A92" s="80"/>
      <c r="B92" s="80"/>
      <c r="C92" s="117"/>
      <c r="D92" s="117"/>
      <c r="E92" s="117"/>
      <c r="F92" s="117"/>
      <c r="G92" s="117"/>
      <c r="H92" s="117"/>
      <c r="I92" s="80"/>
    </row>
    <row r="93" spans="1:9" s="100" customFormat="1" x14ac:dyDescent="0.3">
      <c r="A93" s="80"/>
      <c r="B93" s="80"/>
      <c r="C93" s="117"/>
      <c r="D93" s="117"/>
      <c r="E93" s="117"/>
      <c r="F93" s="117"/>
      <c r="G93" s="117"/>
      <c r="H93" s="117"/>
      <c r="I93" s="80"/>
    </row>
    <row r="94" spans="1:9" s="100" customFormat="1" x14ac:dyDescent="0.3">
      <c r="A94" s="80"/>
      <c r="B94" s="80"/>
      <c r="C94" s="117"/>
      <c r="D94" s="117"/>
      <c r="E94" s="117"/>
      <c r="F94" s="117"/>
      <c r="G94" s="117"/>
      <c r="H94" s="117"/>
      <c r="I94" s="80"/>
    </row>
    <row r="95" spans="1:9" s="100" customFormat="1" x14ac:dyDescent="0.3">
      <c r="A95" s="80"/>
      <c r="B95" s="80"/>
      <c r="C95" s="117"/>
      <c r="D95" s="117"/>
      <c r="E95" s="117"/>
      <c r="F95" s="117"/>
      <c r="G95" s="117"/>
      <c r="H95" s="117"/>
      <c r="I95" s="80"/>
    </row>
    <row r="96" spans="1:9" s="100" customFormat="1" x14ac:dyDescent="0.3">
      <c r="A96" s="80"/>
      <c r="B96" s="80"/>
      <c r="C96" s="117"/>
      <c r="D96" s="117"/>
      <c r="E96" s="117"/>
      <c r="F96" s="117"/>
      <c r="G96" s="117"/>
      <c r="H96" s="117"/>
      <c r="I96" s="80"/>
    </row>
    <row r="97" spans="1:9" s="100" customFormat="1" x14ac:dyDescent="0.3">
      <c r="A97" s="80"/>
      <c r="B97" s="80"/>
      <c r="C97" s="117"/>
      <c r="D97" s="117"/>
      <c r="E97" s="117"/>
      <c r="F97" s="117"/>
      <c r="G97" s="117"/>
      <c r="H97" s="117"/>
      <c r="I97" s="80"/>
    </row>
    <row r="98" spans="1:9" s="100" customFormat="1" x14ac:dyDescent="0.3">
      <c r="A98" s="80"/>
      <c r="B98" s="80"/>
      <c r="C98" s="117"/>
      <c r="D98" s="117"/>
      <c r="E98" s="117"/>
      <c r="F98" s="117"/>
      <c r="G98" s="117"/>
      <c r="H98" s="117"/>
      <c r="I98" s="80"/>
    </row>
    <row r="99" spans="1:9" s="100" customFormat="1" x14ac:dyDescent="0.3">
      <c r="A99" s="80"/>
      <c r="B99" s="80"/>
      <c r="C99" s="117"/>
      <c r="D99" s="117"/>
      <c r="E99" s="117"/>
      <c r="F99" s="117"/>
      <c r="G99" s="117"/>
      <c r="H99" s="117"/>
      <c r="I99" s="80"/>
    </row>
    <row r="100" spans="1:9" s="100" customFormat="1" x14ac:dyDescent="0.3">
      <c r="A100" s="80"/>
      <c r="B100" s="80"/>
      <c r="C100" s="117"/>
      <c r="D100" s="117"/>
      <c r="E100" s="117"/>
      <c r="F100" s="117"/>
      <c r="G100" s="117"/>
      <c r="H100" s="117"/>
      <c r="I100" s="80"/>
    </row>
    <row r="101" spans="1:9" s="100" customFormat="1" x14ac:dyDescent="0.3">
      <c r="A101" s="80"/>
      <c r="B101" s="80"/>
      <c r="C101" s="117"/>
      <c r="D101" s="117"/>
      <c r="E101" s="117"/>
      <c r="F101" s="117"/>
      <c r="G101" s="117"/>
      <c r="H101" s="117"/>
      <c r="I101" s="80"/>
    </row>
    <row r="102" spans="1:9" s="100" customFormat="1" x14ac:dyDescent="0.3">
      <c r="A102" s="80"/>
      <c r="B102" s="80"/>
      <c r="C102" s="117"/>
      <c r="D102" s="117"/>
      <c r="E102" s="117"/>
      <c r="F102" s="117"/>
      <c r="G102" s="117"/>
      <c r="H102" s="117"/>
      <c r="I102" s="80"/>
    </row>
    <row r="103" spans="1:9" s="100" customFormat="1" x14ac:dyDescent="0.3">
      <c r="A103" s="80"/>
      <c r="B103" s="80"/>
      <c r="C103" s="117"/>
      <c r="D103" s="117"/>
      <c r="E103" s="117"/>
      <c r="F103" s="117"/>
      <c r="G103" s="117"/>
      <c r="H103" s="117"/>
      <c r="I103" s="80"/>
    </row>
    <row r="104" spans="1:9" s="100" customFormat="1" x14ac:dyDescent="0.3">
      <c r="A104" s="80"/>
      <c r="B104" s="80"/>
      <c r="C104" s="117"/>
      <c r="D104" s="117"/>
      <c r="E104" s="117"/>
      <c r="F104" s="117"/>
      <c r="G104" s="117"/>
      <c r="H104" s="117"/>
      <c r="I104" s="80"/>
    </row>
    <row r="105" spans="1:9" s="100" customFormat="1" x14ac:dyDescent="0.3">
      <c r="A105" s="80"/>
      <c r="B105" s="80"/>
      <c r="C105" s="117"/>
      <c r="D105" s="117"/>
      <c r="E105" s="117"/>
      <c r="F105" s="117"/>
      <c r="G105" s="117"/>
      <c r="H105" s="117"/>
      <c r="I105" s="80"/>
    </row>
    <row r="106" spans="1:9" s="100" customFormat="1" x14ac:dyDescent="0.3">
      <c r="A106" s="80"/>
      <c r="B106" s="80"/>
      <c r="C106" s="117"/>
      <c r="D106" s="117"/>
      <c r="E106" s="117"/>
      <c r="F106" s="117"/>
      <c r="G106" s="117"/>
      <c r="H106" s="117"/>
      <c r="I106" s="80"/>
    </row>
    <row r="107" spans="1:9" s="100" customFormat="1" x14ac:dyDescent="0.3">
      <c r="A107" s="80"/>
      <c r="B107" s="80"/>
      <c r="C107" s="117"/>
      <c r="D107" s="117"/>
      <c r="E107" s="117"/>
      <c r="F107" s="117"/>
      <c r="G107" s="117"/>
      <c r="H107" s="117"/>
      <c r="I107" s="80"/>
    </row>
    <row r="108" spans="1:9" s="100" customFormat="1" x14ac:dyDescent="0.3">
      <c r="A108" s="80"/>
      <c r="B108" s="80"/>
      <c r="C108" s="117"/>
      <c r="D108" s="117"/>
      <c r="E108" s="117"/>
      <c r="F108" s="117"/>
      <c r="G108" s="117"/>
      <c r="H108" s="117"/>
      <c r="I108" s="80"/>
    </row>
    <row r="109" spans="1:9" s="100" customFormat="1" x14ac:dyDescent="0.3">
      <c r="A109" s="80"/>
      <c r="B109" s="80"/>
      <c r="C109" s="117"/>
      <c r="D109" s="117"/>
      <c r="E109" s="117"/>
      <c r="F109" s="117"/>
      <c r="G109" s="117"/>
      <c r="H109" s="117"/>
      <c r="I109" s="80"/>
    </row>
    <row r="110" spans="1:9" s="100" customFormat="1" x14ac:dyDescent="0.3">
      <c r="A110" s="80"/>
      <c r="B110" s="80"/>
      <c r="C110" s="117"/>
      <c r="D110" s="117"/>
      <c r="E110" s="117"/>
      <c r="F110" s="117"/>
      <c r="G110" s="117"/>
      <c r="H110" s="117"/>
      <c r="I110" s="80"/>
    </row>
    <row r="111" spans="1:9" s="100" customFormat="1" x14ac:dyDescent="0.3">
      <c r="A111" s="80"/>
      <c r="B111" s="80"/>
      <c r="C111" s="117"/>
      <c r="D111" s="117"/>
      <c r="E111" s="117"/>
      <c r="F111" s="117"/>
      <c r="G111" s="117"/>
      <c r="H111" s="117"/>
      <c r="I111" s="80"/>
    </row>
    <row r="112" spans="1:9" s="100" customFormat="1" x14ac:dyDescent="0.3">
      <c r="A112" s="80"/>
      <c r="B112" s="80"/>
      <c r="C112" s="117"/>
      <c r="D112" s="117"/>
      <c r="E112" s="117"/>
      <c r="F112" s="117"/>
      <c r="G112" s="117"/>
      <c r="H112" s="117"/>
      <c r="I112" s="80"/>
    </row>
    <row r="113" spans="1:9" s="100" customFormat="1" x14ac:dyDescent="0.3">
      <c r="A113" s="80"/>
      <c r="B113" s="80"/>
      <c r="C113" s="117"/>
      <c r="D113" s="117"/>
      <c r="E113" s="117"/>
      <c r="F113" s="117"/>
      <c r="G113" s="117"/>
      <c r="H113" s="117"/>
      <c r="I113" s="80"/>
    </row>
    <row r="114" spans="1:9" s="100" customFormat="1" x14ac:dyDescent="0.3">
      <c r="A114" s="80"/>
      <c r="B114" s="80"/>
      <c r="C114" s="117"/>
      <c r="D114" s="117"/>
      <c r="E114" s="117"/>
      <c r="F114" s="117"/>
      <c r="G114" s="117"/>
      <c r="H114" s="117"/>
      <c r="I114" s="80"/>
    </row>
    <row r="115" spans="1:9" s="100" customFormat="1" x14ac:dyDescent="0.3">
      <c r="A115" s="80"/>
      <c r="B115" s="80"/>
      <c r="C115" s="117"/>
      <c r="D115" s="117"/>
      <c r="E115" s="117"/>
      <c r="F115" s="117"/>
      <c r="G115" s="117"/>
      <c r="H115" s="117"/>
      <c r="I115" s="80"/>
    </row>
    <row r="116" spans="1:9" s="100" customFormat="1" x14ac:dyDescent="0.3">
      <c r="A116" s="80"/>
      <c r="B116" s="80"/>
      <c r="C116" s="117"/>
      <c r="D116" s="117"/>
      <c r="E116" s="117"/>
      <c r="F116" s="117"/>
      <c r="G116" s="117"/>
      <c r="H116" s="117"/>
      <c r="I116" s="80"/>
    </row>
    <row r="117" spans="1:9" s="100" customFormat="1" x14ac:dyDescent="0.3">
      <c r="A117" s="80"/>
      <c r="B117" s="80"/>
      <c r="C117" s="117"/>
      <c r="D117" s="117"/>
      <c r="E117" s="117"/>
      <c r="F117" s="117"/>
      <c r="G117" s="117"/>
      <c r="H117" s="117"/>
      <c r="I117" s="80"/>
    </row>
    <row r="118" spans="1:9" s="100" customFormat="1" x14ac:dyDescent="0.3">
      <c r="A118" s="80"/>
      <c r="B118" s="80"/>
      <c r="C118" s="117"/>
      <c r="D118" s="117"/>
      <c r="E118" s="117"/>
      <c r="F118" s="117"/>
      <c r="G118" s="117"/>
      <c r="H118" s="117"/>
      <c r="I118" s="80"/>
    </row>
    <row r="119" spans="1:9" s="100" customFormat="1" x14ac:dyDescent="0.3">
      <c r="A119" s="80"/>
      <c r="B119" s="80"/>
      <c r="C119" s="117"/>
      <c r="D119" s="117"/>
      <c r="E119" s="117"/>
      <c r="F119" s="117"/>
      <c r="G119" s="117"/>
      <c r="H119" s="117"/>
      <c r="I119" s="80"/>
    </row>
    <row r="120" spans="1:9" s="100" customFormat="1" x14ac:dyDescent="0.3">
      <c r="A120" s="80"/>
      <c r="B120" s="80"/>
      <c r="C120" s="117"/>
      <c r="D120" s="117"/>
      <c r="E120" s="117"/>
      <c r="F120" s="117"/>
      <c r="G120" s="117"/>
      <c r="H120" s="117"/>
      <c r="I120" s="80"/>
    </row>
    <row r="121" spans="1:9" s="100" customFormat="1" x14ac:dyDescent="0.3">
      <c r="A121" s="80"/>
      <c r="B121" s="80"/>
      <c r="C121" s="117"/>
      <c r="D121" s="117"/>
      <c r="E121" s="117"/>
      <c r="F121" s="117"/>
      <c r="G121" s="117"/>
      <c r="H121" s="117"/>
      <c r="I121" s="80"/>
    </row>
    <row r="122" spans="1:9" s="100" customFormat="1" x14ac:dyDescent="0.3">
      <c r="A122" s="80"/>
      <c r="B122" s="80"/>
      <c r="C122" s="117"/>
      <c r="D122" s="117"/>
      <c r="E122" s="117"/>
      <c r="F122" s="117"/>
      <c r="G122" s="117"/>
      <c r="H122" s="117"/>
      <c r="I122" s="80"/>
    </row>
    <row r="123" spans="1:9" s="100" customFormat="1" x14ac:dyDescent="0.3">
      <c r="A123" s="80"/>
      <c r="B123" s="80"/>
      <c r="C123" s="117"/>
      <c r="D123" s="117"/>
      <c r="E123" s="117"/>
      <c r="F123" s="117"/>
      <c r="G123" s="117"/>
      <c r="H123" s="117"/>
      <c r="I123" s="80"/>
    </row>
    <row r="124" spans="1:9" s="100" customFormat="1" x14ac:dyDescent="0.3">
      <c r="A124" s="80"/>
      <c r="B124" s="80"/>
      <c r="C124" s="117"/>
      <c r="D124" s="117"/>
      <c r="E124" s="117"/>
      <c r="F124" s="117"/>
      <c r="G124" s="117"/>
      <c r="H124" s="117"/>
      <c r="I124" s="80"/>
    </row>
    <row r="125" spans="1:9" s="100" customFormat="1" x14ac:dyDescent="0.3">
      <c r="A125" s="80"/>
      <c r="B125" s="80"/>
      <c r="C125" s="117"/>
      <c r="D125" s="117"/>
      <c r="E125" s="117"/>
      <c r="F125" s="117"/>
      <c r="G125" s="117"/>
      <c r="H125" s="117"/>
      <c r="I125" s="80"/>
    </row>
    <row r="126" spans="1:9" s="100" customFormat="1" x14ac:dyDescent="0.3">
      <c r="A126" s="80"/>
      <c r="B126" s="80"/>
      <c r="C126" s="117"/>
      <c r="D126" s="117"/>
      <c r="E126" s="117"/>
      <c r="F126" s="117"/>
      <c r="G126" s="117"/>
      <c r="H126" s="117"/>
      <c r="I126" s="80"/>
    </row>
    <row r="127" spans="1:9" s="100" customFormat="1" x14ac:dyDescent="0.3">
      <c r="A127" s="80"/>
      <c r="B127" s="80"/>
      <c r="C127" s="117"/>
      <c r="D127" s="117"/>
      <c r="E127" s="117"/>
      <c r="F127" s="117"/>
      <c r="G127" s="117"/>
      <c r="H127" s="117"/>
      <c r="I127" s="80"/>
    </row>
    <row r="128" spans="1:9" s="100" customFormat="1" x14ac:dyDescent="0.3">
      <c r="A128" s="80"/>
      <c r="B128" s="80"/>
      <c r="C128" s="117"/>
      <c r="D128" s="117"/>
      <c r="E128" s="117"/>
      <c r="F128" s="117"/>
      <c r="G128" s="117"/>
      <c r="H128" s="117"/>
      <c r="I128" s="80"/>
    </row>
    <row r="129" spans="1:9" s="100" customFormat="1" x14ac:dyDescent="0.3">
      <c r="A129" s="80"/>
      <c r="B129" s="80"/>
      <c r="C129" s="117"/>
      <c r="D129" s="117"/>
      <c r="E129" s="117"/>
      <c r="F129" s="117"/>
      <c r="G129" s="117"/>
      <c r="H129" s="117"/>
      <c r="I129" s="80"/>
    </row>
    <row r="130" spans="1:9" s="100" customFormat="1" x14ac:dyDescent="0.3">
      <c r="A130" s="80"/>
      <c r="B130" s="80"/>
      <c r="C130" s="117"/>
      <c r="D130" s="117"/>
      <c r="E130" s="117"/>
      <c r="F130" s="117"/>
      <c r="G130" s="117"/>
      <c r="H130" s="117"/>
      <c r="I130" s="80"/>
    </row>
    <row r="131" spans="1:9" s="100" customFormat="1" x14ac:dyDescent="0.3">
      <c r="A131" s="80"/>
      <c r="B131" s="80"/>
      <c r="C131" s="117"/>
      <c r="D131" s="117"/>
      <c r="E131" s="117"/>
      <c r="F131" s="117"/>
      <c r="G131" s="117"/>
      <c r="H131" s="117"/>
      <c r="I131" s="80"/>
    </row>
    <row r="132" spans="1:9" s="100" customFormat="1" x14ac:dyDescent="0.3">
      <c r="A132" s="80"/>
      <c r="B132" s="80"/>
      <c r="C132" s="117"/>
      <c r="D132" s="117"/>
      <c r="E132" s="117"/>
      <c r="F132" s="117"/>
      <c r="G132" s="117"/>
      <c r="H132" s="117"/>
      <c r="I132" s="80"/>
    </row>
    <row r="133" spans="1:9" s="100" customFormat="1" x14ac:dyDescent="0.3">
      <c r="A133" s="80"/>
      <c r="B133" s="80"/>
      <c r="C133" s="117"/>
      <c r="D133" s="117"/>
      <c r="E133" s="117"/>
      <c r="F133" s="117"/>
      <c r="G133" s="117"/>
      <c r="H133" s="117"/>
      <c r="I133" s="80"/>
    </row>
    <row r="134" spans="1:9" s="100" customFormat="1" x14ac:dyDescent="0.3">
      <c r="A134" s="80"/>
      <c r="B134" s="80"/>
      <c r="C134" s="117"/>
      <c r="D134" s="117"/>
      <c r="E134" s="117"/>
      <c r="F134" s="117"/>
      <c r="G134" s="117"/>
      <c r="H134" s="117"/>
      <c r="I134" s="80"/>
    </row>
    <row r="135" spans="1:9" s="100" customFormat="1" x14ac:dyDescent="0.3">
      <c r="A135" s="80"/>
      <c r="B135" s="80"/>
      <c r="C135" s="117"/>
      <c r="D135" s="117"/>
      <c r="E135" s="117"/>
      <c r="F135" s="117"/>
      <c r="G135" s="117"/>
      <c r="H135" s="117"/>
      <c r="I135" s="80"/>
    </row>
    <row r="136" spans="1:9" s="100" customFormat="1" x14ac:dyDescent="0.3">
      <c r="A136" s="80"/>
      <c r="B136" s="80"/>
      <c r="C136" s="117"/>
      <c r="D136" s="117"/>
      <c r="E136" s="117"/>
      <c r="F136" s="117"/>
      <c r="G136" s="117"/>
      <c r="H136" s="117"/>
      <c r="I136" s="80"/>
    </row>
    <row r="137" spans="1:9" s="100" customFormat="1" x14ac:dyDescent="0.3">
      <c r="A137" s="80"/>
      <c r="B137" s="80"/>
      <c r="C137" s="117"/>
      <c r="D137" s="117"/>
      <c r="E137" s="117"/>
      <c r="F137" s="117"/>
      <c r="G137" s="117"/>
      <c r="H137" s="117"/>
      <c r="I137" s="80"/>
    </row>
    <row r="138" spans="1:9" s="100" customFormat="1" x14ac:dyDescent="0.3">
      <c r="A138" s="80"/>
      <c r="B138" s="80"/>
      <c r="C138" s="117"/>
      <c r="D138" s="117"/>
      <c r="E138" s="117"/>
      <c r="F138" s="117"/>
      <c r="G138" s="117"/>
      <c r="H138" s="117"/>
      <c r="I138" s="80"/>
    </row>
    <row r="139" spans="1:9" s="100" customFormat="1" x14ac:dyDescent="0.3">
      <c r="A139" s="80"/>
      <c r="B139" s="80"/>
      <c r="C139" s="117"/>
      <c r="D139" s="117"/>
      <c r="E139" s="117"/>
      <c r="F139" s="117"/>
      <c r="G139" s="117"/>
      <c r="H139" s="117"/>
      <c r="I139" s="80"/>
    </row>
    <row r="140" spans="1:9" s="100" customFormat="1" x14ac:dyDescent="0.3">
      <c r="A140" s="80"/>
      <c r="B140" s="80"/>
      <c r="C140" s="117"/>
      <c r="D140" s="117"/>
      <c r="E140" s="117"/>
      <c r="F140" s="117"/>
      <c r="G140" s="117"/>
      <c r="H140" s="117"/>
      <c r="I140" s="80"/>
    </row>
    <row r="141" spans="1:9" s="100" customFormat="1" x14ac:dyDescent="0.3">
      <c r="A141" s="80"/>
      <c r="B141" s="80"/>
      <c r="C141" s="117"/>
      <c r="D141" s="117"/>
      <c r="E141" s="117"/>
      <c r="F141" s="117"/>
      <c r="G141" s="117"/>
      <c r="H141" s="117"/>
      <c r="I141" s="80"/>
    </row>
    <row r="142" spans="1:9" s="100" customFormat="1" x14ac:dyDescent="0.3">
      <c r="A142" s="80"/>
      <c r="B142" s="80"/>
      <c r="C142" s="117"/>
      <c r="D142" s="117"/>
      <c r="E142" s="117"/>
      <c r="F142" s="117"/>
      <c r="G142" s="117"/>
      <c r="H142" s="117"/>
      <c r="I142" s="80"/>
    </row>
    <row r="143" spans="1:9" s="100" customFormat="1" x14ac:dyDescent="0.3">
      <c r="A143" s="80"/>
      <c r="B143" s="80"/>
      <c r="C143" s="117"/>
      <c r="D143" s="117"/>
      <c r="E143" s="117"/>
      <c r="F143" s="117"/>
      <c r="G143" s="117"/>
      <c r="H143" s="117"/>
      <c r="I143" s="80"/>
    </row>
    <row r="144" spans="1:9" s="100" customFormat="1" x14ac:dyDescent="0.3">
      <c r="A144" s="80"/>
      <c r="B144" s="80"/>
      <c r="C144" s="117"/>
      <c r="D144" s="117"/>
      <c r="E144" s="117"/>
      <c r="F144" s="117"/>
      <c r="G144" s="117"/>
      <c r="H144" s="117"/>
      <c r="I144" s="80"/>
    </row>
    <row r="145" spans="1:9" s="100" customFormat="1" x14ac:dyDescent="0.3">
      <c r="A145" s="80"/>
      <c r="B145" s="80"/>
      <c r="C145" s="117"/>
      <c r="D145" s="117"/>
      <c r="E145" s="117"/>
      <c r="F145" s="117"/>
      <c r="G145" s="117"/>
      <c r="H145" s="117"/>
      <c r="I145" s="80"/>
    </row>
    <row r="146" spans="1:9" s="100" customFormat="1" x14ac:dyDescent="0.3">
      <c r="A146" s="80"/>
      <c r="B146" s="80"/>
      <c r="C146" s="117"/>
      <c r="D146" s="117"/>
      <c r="E146" s="117"/>
      <c r="F146" s="117"/>
      <c r="G146" s="117"/>
      <c r="H146" s="117"/>
      <c r="I146" s="80"/>
    </row>
    <row r="147" spans="1:9" s="100" customFormat="1" x14ac:dyDescent="0.3">
      <c r="A147" s="80"/>
      <c r="B147" s="80"/>
      <c r="C147" s="117"/>
      <c r="D147" s="117"/>
      <c r="E147" s="117"/>
      <c r="F147" s="117"/>
      <c r="G147" s="117"/>
      <c r="H147" s="117"/>
      <c r="I147" s="80"/>
    </row>
    <row r="148" spans="1:9" s="100" customFormat="1" x14ac:dyDescent="0.3">
      <c r="A148" s="80"/>
      <c r="B148" s="80"/>
      <c r="C148" s="117"/>
      <c r="D148" s="117"/>
      <c r="E148" s="117"/>
      <c r="F148" s="117"/>
      <c r="G148" s="117"/>
      <c r="H148" s="117"/>
      <c r="I148" s="80"/>
    </row>
    <row r="149" spans="1:9" s="100" customFormat="1" x14ac:dyDescent="0.3">
      <c r="A149" s="80"/>
      <c r="B149" s="80"/>
      <c r="C149" s="117"/>
      <c r="D149" s="117"/>
      <c r="E149" s="117"/>
      <c r="F149" s="117"/>
      <c r="G149" s="117"/>
      <c r="H149" s="117"/>
      <c r="I149" s="80"/>
    </row>
    <row r="150" spans="1:9" s="100" customFormat="1" x14ac:dyDescent="0.3">
      <c r="A150" s="80"/>
      <c r="B150" s="80"/>
      <c r="C150" s="117"/>
      <c r="D150" s="117"/>
      <c r="E150" s="117"/>
      <c r="F150" s="117"/>
      <c r="G150" s="117"/>
      <c r="H150" s="117"/>
      <c r="I150" s="80"/>
    </row>
    <row r="151" spans="1:9" s="100" customFormat="1" x14ac:dyDescent="0.3">
      <c r="A151" s="80"/>
      <c r="B151" s="80"/>
      <c r="C151" s="117"/>
      <c r="D151" s="117"/>
      <c r="E151" s="117"/>
      <c r="F151" s="117"/>
      <c r="G151" s="117"/>
      <c r="H151" s="117"/>
      <c r="I151" s="80"/>
    </row>
    <row r="152" spans="1:9" s="100" customFormat="1" x14ac:dyDescent="0.3">
      <c r="A152" s="80"/>
      <c r="B152" s="80"/>
      <c r="C152" s="117"/>
      <c r="D152" s="117"/>
      <c r="E152" s="117"/>
      <c r="F152" s="117"/>
      <c r="G152" s="117"/>
      <c r="H152" s="117"/>
      <c r="I152" s="80"/>
    </row>
    <row r="153" spans="1:9" s="100" customFormat="1" x14ac:dyDescent="0.3">
      <c r="A153" s="80"/>
      <c r="B153" s="80"/>
      <c r="C153" s="117"/>
      <c r="D153" s="117"/>
      <c r="E153" s="117"/>
      <c r="F153" s="117"/>
      <c r="G153" s="117"/>
      <c r="H153" s="117"/>
      <c r="I153" s="80"/>
    </row>
    <row r="154" spans="1:9" s="100" customFormat="1" x14ac:dyDescent="0.3">
      <c r="A154" s="80"/>
      <c r="B154" s="80"/>
      <c r="C154" s="117"/>
      <c r="D154" s="117"/>
      <c r="E154" s="117"/>
      <c r="F154" s="117"/>
      <c r="G154" s="117"/>
      <c r="H154" s="117"/>
      <c r="I154" s="80"/>
    </row>
    <row r="155" spans="1:9" s="100" customFormat="1" x14ac:dyDescent="0.3">
      <c r="A155" s="80"/>
      <c r="B155" s="80"/>
      <c r="C155" s="117"/>
      <c r="D155" s="117"/>
      <c r="E155" s="117"/>
      <c r="F155" s="117"/>
      <c r="G155" s="117"/>
      <c r="H155" s="117"/>
      <c r="I155" s="80"/>
    </row>
    <row r="156" spans="1:9" s="100" customFormat="1" x14ac:dyDescent="0.3">
      <c r="A156" s="80"/>
      <c r="B156" s="80"/>
      <c r="C156" s="117"/>
      <c r="D156" s="117"/>
      <c r="E156" s="117"/>
      <c r="F156" s="117"/>
      <c r="G156" s="117"/>
      <c r="H156" s="117"/>
      <c r="I156" s="80"/>
    </row>
    <row r="157" spans="1:9" s="100" customFormat="1" x14ac:dyDescent="0.3">
      <c r="A157" s="80"/>
      <c r="B157" s="80"/>
      <c r="C157" s="117"/>
      <c r="D157" s="117"/>
      <c r="E157" s="117"/>
      <c r="F157" s="117"/>
      <c r="G157" s="117"/>
      <c r="H157" s="117"/>
      <c r="I157" s="80"/>
    </row>
    <row r="158" spans="1:9" s="100" customFormat="1" x14ac:dyDescent="0.3">
      <c r="A158" s="80"/>
      <c r="B158" s="80"/>
      <c r="C158" s="117"/>
      <c r="D158" s="117"/>
      <c r="E158" s="117"/>
      <c r="F158" s="117"/>
      <c r="G158" s="117"/>
      <c r="H158" s="117"/>
      <c r="I158" s="80"/>
    </row>
    <row r="159" spans="1:9" s="100" customFormat="1" x14ac:dyDescent="0.3">
      <c r="A159" s="80"/>
      <c r="B159" s="80"/>
      <c r="C159" s="117"/>
      <c r="D159" s="117"/>
      <c r="E159" s="117"/>
      <c r="F159" s="117"/>
      <c r="G159" s="117"/>
      <c r="H159" s="117"/>
      <c r="I159" s="80"/>
    </row>
    <row r="160" spans="1:9" s="100" customFormat="1" x14ac:dyDescent="0.3">
      <c r="A160" s="80"/>
      <c r="B160" s="80"/>
      <c r="C160" s="117"/>
      <c r="D160" s="117"/>
      <c r="E160" s="117"/>
      <c r="F160" s="117"/>
      <c r="G160" s="117"/>
      <c r="H160" s="117"/>
      <c r="I160" s="80"/>
    </row>
    <row r="161" spans="1:9" s="100" customFormat="1" x14ac:dyDescent="0.3">
      <c r="A161" s="80"/>
      <c r="B161" s="80"/>
      <c r="C161" s="117"/>
      <c r="D161" s="117"/>
      <c r="E161" s="117"/>
      <c r="F161" s="117"/>
      <c r="G161" s="117"/>
      <c r="H161" s="117"/>
      <c r="I161" s="80"/>
    </row>
    <row r="162" spans="1:9" s="100" customFormat="1" x14ac:dyDescent="0.3">
      <c r="A162" s="80"/>
      <c r="B162" s="80"/>
      <c r="C162" s="117"/>
      <c r="D162" s="117"/>
      <c r="E162" s="117"/>
      <c r="F162" s="117"/>
      <c r="G162" s="117"/>
      <c r="H162" s="117"/>
      <c r="I162" s="80"/>
    </row>
    <row r="163" spans="1:9" s="100" customFormat="1" x14ac:dyDescent="0.3">
      <c r="A163" s="80"/>
      <c r="B163" s="80"/>
      <c r="C163" s="117"/>
      <c r="D163" s="117"/>
      <c r="E163" s="117"/>
      <c r="F163" s="117"/>
      <c r="G163" s="117"/>
      <c r="H163" s="117"/>
      <c r="I163" s="80"/>
    </row>
    <row r="164" spans="1:9" s="100" customFormat="1" x14ac:dyDescent="0.3">
      <c r="A164" s="80"/>
      <c r="B164" s="80"/>
      <c r="C164" s="117"/>
      <c r="D164" s="117"/>
      <c r="E164" s="117"/>
      <c r="F164" s="117"/>
      <c r="G164" s="117"/>
      <c r="H164" s="117"/>
      <c r="I164" s="80"/>
    </row>
    <row r="165" spans="1:9" s="100" customFormat="1" x14ac:dyDescent="0.3">
      <c r="A165" s="80"/>
      <c r="B165" s="80"/>
      <c r="C165" s="117"/>
      <c r="D165" s="117"/>
      <c r="E165" s="117"/>
      <c r="F165" s="117"/>
      <c r="G165" s="117"/>
      <c r="H165" s="117"/>
      <c r="I165" s="80"/>
    </row>
    <row r="166" spans="1:9" s="100" customFormat="1" x14ac:dyDescent="0.3">
      <c r="A166" s="80"/>
      <c r="B166" s="80"/>
      <c r="C166" s="117"/>
      <c r="D166" s="117"/>
      <c r="E166" s="117"/>
      <c r="F166" s="117"/>
      <c r="G166" s="117"/>
      <c r="H166" s="117"/>
      <c r="I166" s="80"/>
    </row>
    <row r="167" spans="1:9" s="100" customFormat="1" x14ac:dyDescent="0.3">
      <c r="A167" s="80"/>
      <c r="B167" s="80"/>
      <c r="C167" s="117"/>
      <c r="D167" s="117"/>
      <c r="E167" s="117"/>
      <c r="F167" s="117"/>
      <c r="G167" s="117"/>
      <c r="H167" s="117"/>
      <c r="I167" s="80"/>
    </row>
    <row r="168" spans="1:9" s="100" customFormat="1" x14ac:dyDescent="0.3">
      <c r="A168" s="80"/>
      <c r="B168" s="80"/>
      <c r="C168" s="117"/>
      <c r="D168" s="117"/>
      <c r="E168" s="117"/>
      <c r="F168" s="117"/>
      <c r="G168" s="117"/>
      <c r="H168" s="117"/>
      <c r="I168" s="80"/>
    </row>
    <row r="169" spans="1:9" s="100" customFormat="1" x14ac:dyDescent="0.3">
      <c r="A169" s="80"/>
      <c r="B169" s="80"/>
      <c r="C169" s="117"/>
      <c r="D169" s="117"/>
      <c r="E169" s="117"/>
      <c r="F169" s="117"/>
      <c r="G169" s="117"/>
      <c r="H169" s="117"/>
      <c r="I169" s="80"/>
    </row>
    <row r="170" spans="1:9" s="100" customFormat="1" x14ac:dyDescent="0.3">
      <c r="A170" s="80"/>
      <c r="B170" s="80"/>
      <c r="C170" s="117"/>
      <c r="D170" s="117"/>
      <c r="E170" s="117"/>
      <c r="F170" s="117"/>
      <c r="G170" s="117"/>
      <c r="H170" s="117"/>
      <c r="I170" s="80"/>
    </row>
    <row r="171" spans="1:9" s="100" customFormat="1" x14ac:dyDescent="0.3">
      <c r="A171" s="80"/>
      <c r="B171" s="80"/>
      <c r="C171" s="117"/>
      <c r="D171" s="117"/>
      <c r="E171" s="117"/>
      <c r="F171" s="117"/>
      <c r="G171" s="117"/>
      <c r="H171" s="117"/>
      <c r="I171" s="80"/>
    </row>
    <row r="172" spans="1:9" s="100" customFormat="1" x14ac:dyDescent="0.3">
      <c r="A172" s="80"/>
      <c r="B172" s="80"/>
      <c r="C172" s="117"/>
      <c r="D172" s="117"/>
      <c r="E172" s="117"/>
      <c r="F172" s="117"/>
      <c r="G172" s="117"/>
      <c r="H172" s="117"/>
      <c r="I172" s="80"/>
    </row>
    <row r="173" spans="1:9" s="100" customFormat="1" x14ac:dyDescent="0.3">
      <c r="A173" s="80"/>
      <c r="B173" s="80"/>
      <c r="C173" s="117"/>
      <c r="D173" s="117"/>
      <c r="E173" s="117"/>
      <c r="F173" s="117"/>
      <c r="G173" s="117"/>
      <c r="H173" s="117"/>
      <c r="I173" s="80"/>
    </row>
    <row r="174" spans="1:9" s="100" customFormat="1" x14ac:dyDescent="0.3">
      <c r="A174" s="80"/>
      <c r="B174" s="80"/>
      <c r="C174" s="117"/>
      <c r="D174" s="117"/>
      <c r="E174" s="117"/>
      <c r="F174" s="117"/>
      <c r="G174" s="117"/>
      <c r="H174" s="117"/>
      <c r="I174" s="80"/>
    </row>
    <row r="175" spans="1:9" s="100" customFormat="1" x14ac:dyDescent="0.3">
      <c r="A175" s="80"/>
      <c r="B175" s="80"/>
      <c r="C175" s="117"/>
      <c r="D175" s="117"/>
      <c r="E175" s="117"/>
      <c r="F175" s="117"/>
      <c r="G175" s="117"/>
      <c r="H175" s="117"/>
      <c r="I175" s="80"/>
    </row>
    <row r="176" spans="1:9" s="100" customFormat="1" x14ac:dyDescent="0.3">
      <c r="A176" s="80"/>
      <c r="B176" s="80"/>
      <c r="C176" s="117"/>
      <c r="D176" s="117"/>
      <c r="E176" s="117"/>
      <c r="F176" s="117"/>
      <c r="G176" s="117"/>
      <c r="H176" s="117"/>
      <c r="I176" s="80"/>
    </row>
    <row r="177" spans="1:9" s="100" customFormat="1" x14ac:dyDescent="0.3">
      <c r="A177" s="80"/>
      <c r="B177" s="80"/>
      <c r="C177" s="117"/>
      <c r="D177" s="117"/>
      <c r="E177" s="117"/>
      <c r="F177" s="117"/>
      <c r="G177" s="117"/>
      <c r="H177" s="117"/>
      <c r="I177" s="80"/>
    </row>
    <row r="178" spans="1:9" s="100" customFormat="1" x14ac:dyDescent="0.3">
      <c r="A178" s="80"/>
      <c r="B178" s="80"/>
      <c r="C178" s="117"/>
      <c r="D178" s="117"/>
      <c r="E178" s="117"/>
      <c r="F178" s="117"/>
      <c r="G178" s="117"/>
      <c r="H178" s="117"/>
      <c r="I178" s="80"/>
    </row>
    <row r="179" spans="1:9" s="100" customFormat="1" x14ac:dyDescent="0.3">
      <c r="A179" s="80"/>
      <c r="B179" s="80"/>
      <c r="C179" s="117"/>
      <c r="D179" s="117"/>
      <c r="E179" s="117"/>
      <c r="F179" s="117"/>
      <c r="G179" s="117"/>
      <c r="H179" s="117"/>
      <c r="I179" s="80"/>
    </row>
    <row r="180" spans="1:9" s="100" customFormat="1" x14ac:dyDescent="0.3">
      <c r="A180" s="80"/>
      <c r="B180" s="80"/>
      <c r="C180" s="117"/>
      <c r="D180" s="117"/>
      <c r="E180" s="117"/>
      <c r="F180" s="117"/>
      <c r="G180" s="117"/>
      <c r="H180" s="117"/>
      <c r="I180" s="80"/>
    </row>
    <row r="181" spans="1:9" s="100" customFormat="1" x14ac:dyDescent="0.3">
      <c r="A181" s="80"/>
      <c r="B181" s="80"/>
      <c r="C181" s="117"/>
      <c r="D181" s="117"/>
      <c r="E181" s="117"/>
      <c r="F181" s="117"/>
      <c r="G181" s="117"/>
      <c r="H181" s="117"/>
      <c r="I181" s="80"/>
    </row>
    <row r="182" spans="1:9" s="100" customFormat="1" x14ac:dyDescent="0.3">
      <c r="A182" s="80"/>
      <c r="B182" s="80"/>
      <c r="C182" s="117"/>
      <c r="D182" s="117"/>
      <c r="E182" s="117"/>
      <c r="F182" s="117"/>
      <c r="G182" s="117"/>
      <c r="H182" s="117"/>
      <c r="I182" s="80"/>
    </row>
    <row r="183" spans="1:9" s="100" customFormat="1" x14ac:dyDescent="0.3">
      <c r="A183" s="80"/>
      <c r="B183" s="80"/>
      <c r="C183" s="117"/>
      <c r="D183" s="117"/>
      <c r="E183" s="117"/>
      <c r="F183" s="117"/>
      <c r="G183" s="117"/>
      <c r="H183" s="117"/>
      <c r="I183" s="80"/>
    </row>
    <row r="184" spans="1:9" s="100" customFormat="1" x14ac:dyDescent="0.3">
      <c r="A184" s="80"/>
      <c r="B184" s="80"/>
      <c r="C184" s="117"/>
      <c r="D184" s="117"/>
      <c r="E184" s="117"/>
      <c r="F184" s="117"/>
      <c r="G184" s="117"/>
      <c r="H184" s="117"/>
      <c r="I184" s="80"/>
    </row>
    <row r="185" spans="1:9" s="100" customFormat="1" x14ac:dyDescent="0.3">
      <c r="A185" s="80"/>
      <c r="B185" s="80"/>
      <c r="C185" s="117"/>
      <c r="D185" s="117"/>
      <c r="E185" s="117"/>
      <c r="F185" s="117"/>
      <c r="G185" s="117"/>
      <c r="H185" s="117"/>
      <c r="I185" s="80"/>
    </row>
    <row r="186" spans="1:9" s="100" customFormat="1" x14ac:dyDescent="0.3">
      <c r="A186" s="80"/>
      <c r="B186" s="80"/>
      <c r="C186" s="117"/>
      <c r="D186" s="117"/>
      <c r="E186" s="117"/>
      <c r="F186" s="117"/>
      <c r="G186" s="117"/>
      <c r="H186" s="117"/>
      <c r="I186" s="80"/>
    </row>
    <row r="187" spans="1:9" s="100" customFormat="1" x14ac:dyDescent="0.3">
      <c r="A187" s="80"/>
      <c r="B187" s="80"/>
      <c r="C187" s="117"/>
      <c r="D187" s="117"/>
      <c r="E187" s="117"/>
      <c r="F187" s="117"/>
      <c r="G187" s="117"/>
      <c r="H187" s="117"/>
      <c r="I187" s="80"/>
    </row>
    <row r="188" spans="1:9" s="100" customFormat="1" x14ac:dyDescent="0.3">
      <c r="A188" s="80"/>
      <c r="B188" s="80"/>
      <c r="C188" s="117"/>
      <c r="D188" s="117"/>
      <c r="E188" s="117"/>
      <c r="F188" s="117"/>
      <c r="G188" s="117"/>
      <c r="H188" s="117"/>
      <c r="I188" s="80"/>
    </row>
    <row r="189" spans="1:9" s="100" customFormat="1" x14ac:dyDescent="0.3">
      <c r="A189" s="80"/>
      <c r="B189" s="80"/>
      <c r="C189" s="117"/>
      <c r="D189" s="117"/>
      <c r="E189" s="117"/>
      <c r="F189" s="117"/>
      <c r="G189" s="117"/>
      <c r="H189" s="117"/>
      <c r="I189" s="80"/>
    </row>
    <row r="190" spans="1:9" s="100" customFormat="1" x14ac:dyDescent="0.3">
      <c r="A190" s="80"/>
      <c r="B190" s="80"/>
      <c r="C190" s="117"/>
      <c r="D190" s="117"/>
      <c r="E190" s="117"/>
      <c r="F190" s="117"/>
      <c r="G190" s="117"/>
      <c r="H190" s="117"/>
      <c r="I190" s="80"/>
    </row>
    <row r="191" spans="1:9" s="100" customFormat="1" x14ac:dyDescent="0.3">
      <c r="A191" s="80"/>
      <c r="B191" s="80"/>
      <c r="C191" s="117"/>
      <c r="D191" s="117"/>
      <c r="E191" s="117"/>
      <c r="F191" s="117"/>
      <c r="G191" s="117"/>
      <c r="H191" s="117"/>
      <c r="I191" s="80"/>
    </row>
    <row r="192" spans="1:9" s="100" customFormat="1" x14ac:dyDescent="0.3">
      <c r="A192" s="80"/>
      <c r="B192" s="80"/>
      <c r="C192" s="117"/>
      <c r="D192" s="117"/>
      <c r="E192" s="117"/>
      <c r="F192" s="117"/>
      <c r="G192" s="117"/>
      <c r="H192" s="117"/>
      <c r="I192" s="80"/>
    </row>
    <row r="193" spans="1:9" s="100" customFormat="1" x14ac:dyDescent="0.3">
      <c r="A193" s="80"/>
      <c r="B193" s="80"/>
      <c r="C193" s="117"/>
      <c r="D193" s="117"/>
      <c r="E193" s="117"/>
      <c r="F193" s="117"/>
      <c r="G193" s="117"/>
      <c r="H193" s="117"/>
      <c r="I193" s="80"/>
    </row>
    <row r="194" spans="1:9" s="100" customFormat="1" x14ac:dyDescent="0.3">
      <c r="A194" s="80"/>
      <c r="B194" s="80"/>
      <c r="C194" s="117"/>
      <c r="D194" s="117"/>
      <c r="E194" s="117"/>
      <c r="F194" s="117"/>
      <c r="G194" s="117"/>
      <c r="H194" s="117"/>
      <c r="I194" s="80"/>
    </row>
    <row r="195" spans="1:9" s="100" customFormat="1" x14ac:dyDescent="0.3">
      <c r="A195" s="80"/>
      <c r="B195" s="80"/>
      <c r="C195" s="117"/>
      <c r="D195" s="117"/>
      <c r="E195" s="117"/>
      <c r="F195" s="117"/>
      <c r="G195" s="117"/>
      <c r="H195" s="117"/>
      <c r="I195" s="80"/>
    </row>
    <row r="196" spans="1:9" s="100" customFormat="1" x14ac:dyDescent="0.3">
      <c r="A196" s="80"/>
      <c r="B196" s="80"/>
      <c r="C196" s="117"/>
      <c r="D196" s="117"/>
      <c r="E196" s="117"/>
      <c r="F196" s="117"/>
      <c r="G196" s="117"/>
      <c r="H196" s="117"/>
      <c r="I196" s="80"/>
    </row>
    <row r="197" spans="1:9" s="100" customFormat="1" x14ac:dyDescent="0.3">
      <c r="A197" s="80"/>
      <c r="B197" s="80"/>
      <c r="C197" s="117"/>
      <c r="D197" s="117"/>
      <c r="E197" s="117"/>
      <c r="F197" s="117"/>
      <c r="G197" s="117"/>
      <c r="H197" s="117"/>
      <c r="I197" s="80"/>
    </row>
    <row r="198" spans="1:9" s="100" customFormat="1" x14ac:dyDescent="0.3">
      <c r="A198" s="80"/>
      <c r="B198" s="80"/>
      <c r="C198" s="117"/>
      <c r="D198" s="117"/>
      <c r="E198" s="117"/>
      <c r="F198" s="117"/>
      <c r="G198" s="117"/>
      <c r="H198" s="117"/>
      <c r="I198" s="80"/>
    </row>
    <row r="199" spans="1:9" s="100" customFormat="1" x14ac:dyDescent="0.3">
      <c r="A199" s="80"/>
      <c r="B199" s="80"/>
      <c r="C199" s="117"/>
      <c r="D199" s="117"/>
      <c r="E199" s="117"/>
      <c r="F199" s="117"/>
      <c r="G199" s="117"/>
      <c r="H199" s="117"/>
      <c r="I199" s="80"/>
    </row>
    <row r="200" spans="1:9" s="100" customFormat="1" x14ac:dyDescent="0.3">
      <c r="A200" s="80"/>
      <c r="B200" s="80"/>
      <c r="C200" s="117"/>
      <c r="D200" s="117"/>
      <c r="E200" s="117"/>
      <c r="F200" s="117"/>
      <c r="G200" s="117"/>
      <c r="H200" s="117"/>
      <c r="I200" s="80"/>
    </row>
    <row r="201" spans="1:9" s="100" customFormat="1" x14ac:dyDescent="0.3">
      <c r="A201" s="80"/>
      <c r="B201" s="80"/>
      <c r="C201" s="117"/>
      <c r="D201" s="117"/>
      <c r="E201" s="117"/>
      <c r="F201" s="117"/>
      <c r="G201" s="117"/>
      <c r="H201" s="117"/>
      <c r="I201" s="80"/>
    </row>
    <row r="202" spans="1:9" s="100" customFormat="1" x14ac:dyDescent="0.3">
      <c r="A202" s="80"/>
      <c r="B202" s="80"/>
      <c r="C202" s="117"/>
      <c r="D202" s="117"/>
      <c r="E202" s="117"/>
      <c r="F202" s="117"/>
      <c r="G202" s="117"/>
      <c r="H202" s="117"/>
      <c r="I202" s="80"/>
    </row>
    <row r="203" spans="1:9" s="100" customFormat="1" x14ac:dyDescent="0.3">
      <c r="A203" s="80"/>
      <c r="B203" s="80"/>
      <c r="C203" s="117"/>
      <c r="D203" s="117"/>
      <c r="E203" s="117"/>
      <c r="F203" s="117"/>
      <c r="G203" s="117"/>
      <c r="H203" s="117"/>
      <c r="I203" s="80"/>
    </row>
    <row r="204" spans="1:9" s="100" customFormat="1" x14ac:dyDescent="0.3">
      <c r="A204" s="80"/>
      <c r="B204" s="80"/>
      <c r="C204" s="117"/>
      <c r="D204" s="117"/>
      <c r="E204" s="117"/>
      <c r="F204" s="117"/>
      <c r="G204" s="117"/>
      <c r="H204" s="117"/>
      <c r="I204" s="80"/>
    </row>
    <row r="205" spans="1:9" s="100" customFormat="1" x14ac:dyDescent="0.3">
      <c r="A205" s="80"/>
      <c r="B205" s="80"/>
      <c r="C205" s="117"/>
      <c r="D205" s="117"/>
      <c r="E205" s="117"/>
      <c r="F205" s="117"/>
      <c r="G205" s="117"/>
      <c r="H205" s="117"/>
      <c r="I205" s="80"/>
    </row>
    <row r="206" spans="1:9" s="100" customFormat="1" x14ac:dyDescent="0.3">
      <c r="A206" s="80"/>
      <c r="B206" s="80"/>
      <c r="C206" s="117"/>
      <c r="D206" s="117"/>
      <c r="E206" s="117"/>
      <c r="F206" s="117"/>
      <c r="G206" s="117"/>
      <c r="H206" s="117"/>
      <c r="I206" s="80"/>
    </row>
    <row r="207" spans="1:9" s="100" customFormat="1" x14ac:dyDescent="0.3">
      <c r="A207" s="80"/>
      <c r="B207" s="80"/>
      <c r="C207" s="117"/>
      <c r="D207" s="117"/>
      <c r="E207" s="117"/>
      <c r="F207" s="117"/>
      <c r="G207" s="117"/>
      <c r="H207" s="117"/>
      <c r="I207" s="80"/>
    </row>
    <row r="208" spans="1:9" s="100" customFormat="1" x14ac:dyDescent="0.3">
      <c r="A208" s="80"/>
      <c r="B208" s="80"/>
      <c r="C208" s="117"/>
      <c r="D208" s="117"/>
      <c r="E208" s="117"/>
      <c r="F208" s="117"/>
      <c r="G208" s="117"/>
      <c r="H208" s="117"/>
      <c r="I208" s="80"/>
    </row>
    <row r="209" spans="1:9" s="100" customFormat="1" x14ac:dyDescent="0.3">
      <c r="A209" s="80"/>
      <c r="B209" s="80"/>
      <c r="C209" s="117"/>
      <c r="D209" s="117"/>
      <c r="E209" s="117"/>
      <c r="F209" s="117"/>
      <c r="G209" s="117"/>
      <c r="H209" s="117"/>
      <c r="I209" s="80"/>
    </row>
    <row r="210" spans="1:9" s="100" customFormat="1" x14ac:dyDescent="0.3">
      <c r="A210" s="80"/>
      <c r="B210" s="80"/>
      <c r="C210" s="117"/>
      <c r="D210" s="117"/>
      <c r="E210" s="117"/>
      <c r="F210" s="117"/>
      <c r="G210" s="117"/>
      <c r="H210" s="117"/>
      <c r="I210" s="80"/>
    </row>
    <row r="211" spans="1:9" s="100" customFormat="1" x14ac:dyDescent="0.3">
      <c r="A211" s="80"/>
      <c r="B211" s="80"/>
      <c r="C211" s="117"/>
      <c r="D211" s="117"/>
      <c r="E211" s="117"/>
      <c r="F211" s="117"/>
      <c r="G211" s="117"/>
      <c r="H211" s="117"/>
      <c r="I211" s="80"/>
    </row>
    <row r="212" spans="1:9" s="100" customFormat="1" x14ac:dyDescent="0.3">
      <c r="A212" s="80"/>
      <c r="B212" s="80"/>
      <c r="C212" s="117"/>
      <c r="D212" s="117"/>
      <c r="E212" s="117"/>
      <c r="F212" s="117"/>
      <c r="G212" s="117"/>
      <c r="H212" s="117"/>
      <c r="I212" s="80"/>
    </row>
    <row r="213" spans="1:9" s="100" customFormat="1" x14ac:dyDescent="0.3">
      <c r="A213" s="80"/>
      <c r="B213" s="80"/>
      <c r="C213" s="117"/>
      <c r="D213" s="117"/>
      <c r="E213" s="117"/>
      <c r="F213" s="117"/>
      <c r="G213" s="117"/>
      <c r="H213" s="117"/>
      <c r="I213" s="80"/>
    </row>
    <row r="214" spans="1:9" s="100" customFormat="1" x14ac:dyDescent="0.3">
      <c r="A214" s="80"/>
      <c r="B214" s="80"/>
      <c r="C214" s="117"/>
      <c r="D214" s="117"/>
      <c r="E214" s="117"/>
      <c r="F214" s="117"/>
      <c r="G214" s="117"/>
      <c r="H214" s="117"/>
      <c r="I214" s="80"/>
    </row>
    <row r="215" spans="1:9" s="100" customFormat="1" x14ac:dyDescent="0.3">
      <c r="A215" s="80"/>
      <c r="B215" s="80"/>
      <c r="C215" s="117"/>
      <c r="D215" s="117"/>
      <c r="E215" s="117"/>
      <c r="F215" s="117"/>
      <c r="G215" s="117"/>
      <c r="H215" s="117"/>
      <c r="I215" s="80"/>
    </row>
    <row r="216" spans="1:9" s="100" customFormat="1" x14ac:dyDescent="0.3">
      <c r="A216" s="80"/>
      <c r="B216" s="80"/>
      <c r="C216" s="117"/>
      <c r="D216" s="117"/>
      <c r="E216" s="117"/>
      <c r="F216" s="117"/>
      <c r="G216" s="117"/>
      <c r="H216" s="117"/>
      <c r="I216" s="80"/>
    </row>
    <row r="217" spans="1:9" s="100" customFormat="1" x14ac:dyDescent="0.3">
      <c r="A217" s="80"/>
      <c r="B217" s="80"/>
      <c r="C217" s="117"/>
      <c r="D217" s="117"/>
      <c r="E217" s="117"/>
      <c r="F217" s="117"/>
      <c r="G217" s="117"/>
      <c r="H217" s="117"/>
      <c r="I217" s="80"/>
    </row>
    <row r="218" spans="1:9" s="100" customFormat="1" x14ac:dyDescent="0.3">
      <c r="A218" s="80"/>
      <c r="B218" s="80"/>
      <c r="C218" s="117"/>
      <c r="D218" s="117"/>
      <c r="E218" s="117"/>
      <c r="F218" s="117"/>
      <c r="G218" s="117"/>
      <c r="H218" s="117"/>
      <c r="I218" s="80"/>
    </row>
    <row r="219" spans="1:9" s="100" customFormat="1" x14ac:dyDescent="0.3">
      <c r="A219" s="80"/>
      <c r="B219" s="80"/>
      <c r="C219" s="117"/>
      <c r="D219" s="117"/>
      <c r="E219" s="117"/>
      <c r="F219" s="117"/>
      <c r="G219" s="117"/>
      <c r="H219" s="117"/>
      <c r="I219" s="80"/>
    </row>
    <row r="220" spans="1:9" s="100" customFormat="1" x14ac:dyDescent="0.3">
      <c r="A220" s="80"/>
      <c r="B220" s="80"/>
      <c r="C220" s="117"/>
      <c r="D220" s="117"/>
      <c r="E220" s="117"/>
      <c r="F220" s="117"/>
      <c r="G220" s="117"/>
      <c r="H220" s="117"/>
      <c r="I220" s="80"/>
    </row>
    <row r="221" spans="1:9" s="100" customFormat="1" x14ac:dyDescent="0.3">
      <c r="A221" s="80"/>
      <c r="B221" s="80"/>
      <c r="C221" s="117"/>
      <c r="D221" s="117"/>
      <c r="E221" s="117"/>
      <c r="F221" s="117"/>
      <c r="G221" s="117"/>
      <c r="H221" s="117"/>
      <c r="I221" s="80"/>
    </row>
    <row r="222" spans="1:9" s="100" customFormat="1" x14ac:dyDescent="0.3">
      <c r="A222" s="80"/>
      <c r="B222" s="80"/>
      <c r="C222" s="117"/>
      <c r="D222" s="117"/>
      <c r="E222" s="117"/>
      <c r="F222" s="117"/>
      <c r="G222" s="117"/>
      <c r="H222" s="117"/>
      <c r="I222" s="80"/>
    </row>
    <row r="223" spans="1:9" s="100" customFormat="1" x14ac:dyDescent="0.3">
      <c r="A223" s="80"/>
      <c r="B223" s="80"/>
      <c r="C223" s="117"/>
      <c r="D223" s="117"/>
      <c r="E223" s="117"/>
      <c r="F223" s="117"/>
      <c r="G223" s="117"/>
      <c r="H223" s="117"/>
      <c r="I223" s="80"/>
    </row>
    <row r="224" spans="1:9" s="100" customFormat="1" x14ac:dyDescent="0.3">
      <c r="A224" s="80"/>
      <c r="B224" s="80"/>
      <c r="C224" s="117"/>
      <c r="D224" s="117"/>
      <c r="E224" s="117"/>
      <c r="F224" s="117"/>
      <c r="G224" s="117"/>
      <c r="H224" s="117"/>
      <c r="I224" s="80"/>
    </row>
    <row r="225" spans="1:9" s="100" customFormat="1" x14ac:dyDescent="0.3">
      <c r="A225" s="80"/>
      <c r="B225" s="80"/>
      <c r="C225" s="117"/>
      <c r="D225" s="117"/>
      <c r="E225" s="117"/>
      <c r="F225" s="117"/>
      <c r="G225" s="117"/>
      <c r="H225" s="117"/>
      <c r="I225" s="80"/>
    </row>
    <row r="226" spans="1:9" s="100" customFormat="1" x14ac:dyDescent="0.3">
      <c r="A226" s="80"/>
      <c r="B226" s="80"/>
      <c r="C226" s="117"/>
      <c r="D226" s="117"/>
      <c r="E226" s="117"/>
      <c r="F226" s="117"/>
      <c r="G226" s="117"/>
      <c r="H226" s="117"/>
      <c r="I226" s="80"/>
    </row>
    <row r="227" spans="1:9" s="100" customFormat="1" x14ac:dyDescent="0.3">
      <c r="A227" s="80"/>
      <c r="B227" s="80"/>
      <c r="C227" s="117"/>
      <c r="D227" s="117"/>
      <c r="E227" s="117"/>
      <c r="F227" s="117"/>
      <c r="G227" s="117"/>
      <c r="H227" s="117"/>
      <c r="I227" s="80"/>
    </row>
    <row r="228" spans="1:9" s="100" customFormat="1" x14ac:dyDescent="0.3">
      <c r="A228" s="80"/>
      <c r="B228" s="80"/>
      <c r="C228" s="117"/>
      <c r="D228" s="117"/>
      <c r="E228" s="117"/>
      <c r="F228" s="117"/>
      <c r="G228" s="117"/>
      <c r="H228" s="117"/>
      <c r="I228" s="80"/>
    </row>
    <row r="229" spans="1:9" s="100" customFormat="1" x14ac:dyDescent="0.3">
      <c r="A229" s="80"/>
      <c r="B229" s="80"/>
      <c r="C229" s="117"/>
      <c r="D229" s="117"/>
      <c r="E229" s="117"/>
      <c r="F229" s="117"/>
      <c r="G229" s="117"/>
      <c r="H229" s="117"/>
      <c r="I229" s="80"/>
    </row>
    <row r="230" spans="1:9" s="100" customFormat="1" x14ac:dyDescent="0.3">
      <c r="A230" s="80"/>
      <c r="B230" s="80"/>
      <c r="C230" s="117"/>
      <c r="D230" s="117"/>
      <c r="E230" s="117"/>
      <c r="F230" s="117"/>
      <c r="G230" s="117"/>
      <c r="H230" s="117"/>
      <c r="I230" s="80"/>
    </row>
    <row r="231" spans="1:9" s="100" customFormat="1" x14ac:dyDescent="0.3">
      <c r="A231" s="80"/>
      <c r="B231" s="80"/>
      <c r="C231" s="117"/>
      <c r="D231" s="117"/>
      <c r="E231" s="117"/>
      <c r="F231" s="117"/>
      <c r="G231" s="117"/>
      <c r="H231" s="117"/>
      <c r="I231" s="80"/>
    </row>
    <row r="232" spans="1:9" s="100" customFormat="1" x14ac:dyDescent="0.3">
      <c r="A232" s="80"/>
      <c r="B232" s="80"/>
      <c r="C232" s="117"/>
      <c r="D232" s="117"/>
      <c r="E232" s="117"/>
      <c r="F232" s="117"/>
      <c r="G232" s="117"/>
      <c r="H232" s="117"/>
      <c r="I232" s="80"/>
    </row>
    <row r="233" spans="1:9" s="100" customFormat="1" x14ac:dyDescent="0.3">
      <c r="A233" s="80"/>
      <c r="B233" s="80"/>
      <c r="C233" s="117"/>
      <c r="D233" s="117"/>
      <c r="E233" s="117"/>
      <c r="F233" s="117"/>
      <c r="G233" s="117"/>
      <c r="H233" s="117"/>
      <c r="I233" s="80"/>
    </row>
    <row r="234" spans="1:9" s="100" customFormat="1" x14ac:dyDescent="0.3">
      <c r="A234" s="80"/>
      <c r="B234" s="80"/>
      <c r="C234" s="117"/>
      <c r="D234" s="117"/>
      <c r="E234" s="117"/>
      <c r="F234" s="117"/>
      <c r="G234" s="117"/>
      <c r="H234" s="117"/>
      <c r="I234" s="80"/>
    </row>
    <row r="235" spans="1:9" s="100" customFormat="1" x14ac:dyDescent="0.3">
      <c r="A235" s="80"/>
      <c r="B235" s="80"/>
      <c r="C235" s="117"/>
      <c r="D235" s="117"/>
      <c r="E235" s="117"/>
      <c r="F235" s="117"/>
      <c r="G235" s="117"/>
      <c r="H235" s="117"/>
      <c r="I235" s="80"/>
    </row>
    <row r="236" spans="1:9" s="100" customFormat="1" x14ac:dyDescent="0.3">
      <c r="A236" s="80"/>
      <c r="B236" s="80"/>
      <c r="C236" s="117"/>
      <c r="D236" s="117"/>
      <c r="E236" s="117"/>
      <c r="F236" s="117"/>
      <c r="G236" s="117"/>
      <c r="H236" s="117"/>
      <c r="I236" s="80"/>
    </row>
    <row r="237" spans="1:9" s="100" customFormat="1" x14ac:dyDescent="0.3">
      <c r="A237" s="80"/>
      <c r="B237" s="80"/>
      <c r="C237" s="117"/>
      <c r="D237" s="117"/>
      <c r="E237" s="117"/>
      <c r="F237" s="117"/>
      <c r="G237" s="117"/>
      <c r="H237" s="117"/>
      <c r="I237" s="80"/>
    </row>
    <row r="238" spans="1:9" s="100" customFormat="1" x14ac:dyDescent="0.3">
      <c r="A238" s="80"/>
      <c r="B238" s="80"/>
      <c r="C238" s="117"/>
      <c r="D238" s="117"/>
      <c r="E238" s="117"/>
      <c r="F238" s="117"/>
      <c r="G238" s="117"/>
      <c r="H238" s="117"/>
      <c r="I238" s="80"/>
    </row>
    <row r="239" spans="1:9" s="100" customFormat="1" x14ac:dyDescent="0.3">
      <c r="A239" s="80"/>
      <c r="B239" s="80"/>
      <c r="C239" s="117"/>
      <c r="D239" s="117"/>
      <c r="E239" s="117"/>
      <c r="F239" s="117"/>
      <c r="G239" s="117"/>
      <c r="H239" s="117"/>
      <c r="I239" s="80"/>
    </row>
    <row r="240" spans="1:9" s="100" customFormat="1" x14ac:dyDescent="0.3">
      <c r="A240" s="80"/>
      <c r="B240" s="80"/>
      <c r="C240" s="117"/>
      <c r="D240" s="117"/>
      <c r="E240" s="117"/>
      <c r="F240" s="117"/>
      <c r="G240" s="117"/>
      <c r="H240" s="117"/>
      <c r="I240" s="80"/>
    </row>
    <row r="241" spans="1:9" s="100" customFormat="1" x14ac:dyDescent="0.3">
      <c r="A241" s="80"/>
      <c r="B241" s="80"/>
      <c r="C241" s="117"/>
      <c r="D241" s="117"/>
      <c r="E241" s="117"/>
      <c r="F241" s="117"/>
      <c r="G241" s="117"/>
      <c r="H241" s="117"/>
      <c r="I241" s="80"/>
    </row>
    <row r="242" spans="1:9" s="100" customFormat="1" x14ac:dyDescent="0.3">
      <c r="A242" s="80"/>
      <c r="B242" s="80"/>
      <c r="C242" s="117"/>
      <c r="D242" s="117"/>
      <c r="E242" s="117"/>
      <c r="F242" s="117"/>
      <c r="G242" s="117"/>
      <c r="H242" s="117"/>
      <c r="I242" s="80"/>
    </row>
    <row r="243" spans="1:9" s="100" customFormat="1" x14ac:dyDescent="0.3">
      <c r="A243" s="80"/>
      <c r="B243" s="80"/>
      <c r="C243" s="117"/>
      <c r="D243" s="117"/>
      <c r="E243" s="117"/>
      <c r="F243" s="117"/>
      <c r="G243" s="117"/>
      <c r="H243" s="117"/>
      <c r="I243" s="80"/>
    </row>
    <row r="244" spans="1:9" s="100" customFormat="1" x14ac:dyDescent="0.3">
      <c r="A244" s="80"/>
      <c r="B244" s="80"/>
      <c r="C244" s="117"/>
      <c r="D244" s="117"/>
      <c r="E244" s="117"/>
      <c r="F244" s="117"/>
      <c r="G244" s="117"/>
      <c r="H244" s="117"/>
      <c r="I244" s="80"/>
    </row>
    <row r="245" spans="1:9" s="100" customFormat="1" x14ac:dyDescent="0.3">
      <c r="A245" s="80"/>
      <c r="B245" s="80"/>
      <c r="C245" s="117"/>
      <c r="D245" s="117"/>
      <c r="E245" s="117"/>
      <c r="F245" s="117"/>
      <c r="G245" s="117"/>
      <c r="H245" s="117"/>
      <c r="I245" s="80"/>
    </row>
    <row r="246" spans="1:9" s="100" customFormat="1" x14ac:dyDescent="0.3">
      <c r="A246" s="80"/>
      <c r="B246" s="80"/>
      <c r="C246" s="117"/>
      <c r="D246" s="117"/>
      <c r="E246" s="117"/>
      <c r="F246" s="117"/>
      <c r="G246" s="117"/>
      <c r="H246" s="117"/>
      <c r="I246" s="80"/>
    </row>
    <row r="247" spans="1:9" s="100" customFormat="1" x14ac:dyDescent="0.3">
      <c r="A247" s="80"/>
      <c r="B247" s="80"/>
      <c r="C247" s="117"/>
      <c r="D247" s="117"/>
      <c r="E247" s="117"/>
      <c r="F247" s="117"/>
      <c r="G247" s="117"/>
      <c r="H247" s="117"/>
      <c r="I247" s="80"/>
    </row>
    <row r="248" spans="1:9" s="100" customFormat="1" x14ac:dyDescent="0.3">
      <c r="A248" s="80"/>
      <c r="B248" s="80"/>
      <c r="C248" s="117"/>
      <c r="D248" s="117"/>
      <c r="E248" s="117"/>
      <c r="F248" s="117"/>
      <c r="G248" s="117"/>
      <c r="H248" s="117"/>
      <c r="I248" s="80"/>
    </row>
    <row r="249" spans="1:9" s="100" customFormat="1" x14ac:dyDescent="0.3">
      <c r="A249" s="80"/>
      <c r="B249" s="80"/>
      <c r="C249" s="117"/>
      <c r="D249" s="117"/>
      <c r="E249" s="117"/>
      <c r="F249" s="117"/>
      <c r="G249" s="117"/>
      <c r="H249" s="117"/>
      <c r="I249" s="80"/>
    </row>
    <row r="250" spans="1:9" s="100" customFormat="1" x14ac:dyDescent="0.3">
      <c r="A250" s="80"/>
      <c r="B250" s="80"/>
      <c r="C250" s="117"/>
      <c r="D250" s="117"/>
      <c r="E250" s="117"/>
      <c r="F250" s="117"/>
      <c r="G250" s="117"/>
      <c r="H250" s="117"/>
      <c r="I250" s="80"/>
    </row>
    <row r="251" spans="1:9" s="100" customFormat="1" x14ac:dyDescent="0.3">
      <c r="A251" s="80"/>
      <c r="B251" s="80"/>
      <c r="C251" s="117"/>
      <c r="D251" s="117"/>
      <c r="E251" s="117"/>
      <c r="F251" s="117"/>
      <c r="G251" s="117"/>
      <c r="H251" s="117"/>
      <c r="I251" s="80"/>
    </row>
    <row r="252" spans="1:9" s="100" customFormat="1" x14ac:dyDescent="0.3">
      <c r="A252" s="80"/>
      <c r="B252" s="80"/>
      <c r="C252" s="117"/>
      <c r="D252" s="117"/>
      <c r="E252" s="117"/>
      <c r="F252" s="117"/>
      <c r="G252" s="117"/>
      <c r="H252" s="117"/>
      <c r="I252" s="80"/>
    </row>
    <row r="253" spans="1:9" s="100" customFormat="1" x14ac:dyDescent="0.3">
      <c r="A253" s="80"/>
      <c r="B253" s="80"/>
      <c r="C253" s="117"/>
      <c r="D253" s="117"/>
      <c r="E253" s="117"/>
      <c r="F253" s="117"/>
      <c r="G253" s="117"/>
      <c r="H253" s="117"/>
      <c r="I253" s="80"/>
    </row>
    <row r="254" spans="1:9" s="100" customFormat="1" x14ac:dyDescent="0.3">
      <c r="A254" s="80"/>
      <c r="B254" s="80"/>
      <c r="C254" s="117"/>
      <c r="D254" s="117"/>
      <c r="E254" s="117"/>
      <c r="F254" s="117"/>
      <c r="G254" s="117"/>
      <c r="H254" s="117"/>
      <c r="I254" s="80"/>
    </row>
    <row r="255" spans="1:9" s="100" customFormat="1" x14ac:dyDescent="0.3">
      <c r="A255" s="80"/>
      <c r="B255" s="80"/>
      <c r="C255" s="117"/>
      <c r="D255" s="117"/>
      <c r="E255" s="117"/>
      <c r="F255" s="117"/>
      <c r="G255" s="117"/>
      <c r="H255" s="117"/>
      <c r="I255" s="80"/>
    </row>
    <row r="256" spans="1:9" s="100" customFormat="1" x14ac:dyDescent="0.3">
      <c r="A256" s="80"/>
      <c r="B256" s="80"/>
      <c r="C256" s="117"/>
      <c r="D256" s="117"/>
      <c r="E256" s="117"/>
      <c r="F256" s="117"/>
      <c r="G256" s="117"/>
      <c r="H256" s="117"/>
      <c r="I256" s="80"/>
    </row>
    <row r="257" spans="1:9" s="100" customFormat="1" x14ac:dyDescent="0.3">
      <c r="A257" s="80"/>
      <c r="B257" s="80"/>
      <c r="C257" s="117"/>
      <c r="D257" s="117"/>
      <c r="E257" s="117"/>
      <c r="F257" s="117"/>
      <c r="G257" s="117"/>
      <c r="H257" s="117"/>
      <c r="I257" s="80"/>
    </row>
    <row r="258" spans="1:9" s="100" customFormat="1" x14ac:dyDescent="0.3">
      <c r="A258" s="80"/>
      <c r="B258" s="80"/>
      <c r="C258" s="117"/>
      <c r="D258" s="117"/>
      <c r="E258" s="117"/>
      <c r="F258" s="117"/>
      <c r="G258" s="117"/>
      <c r="H258" s="117"/>
      <c r="I258" s="80"/>
    </row>
    <row r="259" spans="1:9" s="100" customFormat="1" x14ac:dyDescent="0.3">
      <c r="A259" s="80"/>
      <c r="B259" s="80"/>
      <c r="C259" s="117"/>
      <c r="D259" s="117"/>
      <c r="E259" s="117"/>
      <c r="F259" s="117"/>
      <c r="G259" s="117"/>
      <c r="H259" s="117"/>
      <c r="I259" s="80"/>
    </row>
    <row r="260" spans="1:9" s="100" customFormat="1" x14ac:dyDescent="0.3">
      <c r="A260" s="80"/>
      <c r="B260" s="80"/>
      <c r="C260" s="117"/>
      <c r="D260" s="117"/>
      <c r="E260" s="117"/>
      <c r="F260" s="117"/>
      <c r="G260" s="117"/>
      <c r="H260" s="117"/>
      <c r="I260" s="80"/>
    </row>
    <row r="261" spans="1:9" s="100" customFormat="1" x14ac:dyDescent="0.3">
      <c r="A261" s="80"/>
      <c r="B261" s="80"/>
      <c r="C261" s="117"/>
      <c r="D261" s="117"/>
      <c r="E261" s="117"/>
      <c r="F261" s="117"/>
      <c r="G261" s="117"/>
      <c r="H261" s="117"/>
      <c r="I261" s="80"/>
    </row>
    <row r="262" spans="1:9" s="100" customFormat="1" x14ac:dyDescent="0.3">
      <c r="A262" s="80"/>
      <c r="B262" s="80"/>
      <c r="C262" s="117"/>
      <c r="D262" s="117"/>
      <c r="E262" s="117"/>
      <c r="F262" s="117"/>
      <c r="G262" s="117"/>
      <c r="H262" s="117"/>
      <c r="I262" s="80"/>
    </row>
    <row r="263" spans="1:9" s="100" customFormat="1" x14ac:dyDescent="0.3">
      <c r="A263" s="80"/>
      <c r="B263" s="80"/>
      <c r="C263" s="117"/>
      <c r="D263" s="117"/>
      <c r="E263" s="117"/>
      <c r="F263" s="117"/>
      <c r="G263" s="117"/>
      <c r="H263" s="117"/>
      <c r="I263" s="80"/>
    </row>
    <row r="264" spans="1:9" s="100" customFormat="1" x14ac:dyDescent="0.3">
      <c r="A264" s="80"/>
      <c r="B264" s="80"/>
      <c r="C264" s="117"/>
      <c r="D264" s="117"/>
      <c r="E264" s="117"/>
      <c r="F264" s="117"/>
      <c r="G264" s="117"/>
      <c r="H264" s="117"/>
      <c r="I264" s="80"/>
    </row>
    <row r="265" spans="1:9" s="100" customFormat="1" x14ac:dyDescent="0.3">
      <c r="A265" s="80"/>
      <c r="B265" s="80"/>
      <c r="C265" s="117"/>
      <c r="D265" s="117"/>
      <c r="E265" s="117"/>
      <c r="F265" s="117"/>
      <c r="G265" s="117"/>
      <c r="H265" s="117"/>
      <c r="I265" s="80"/>
    </row>
    <row r="266" spans="1:9" s="100" customFormat="1" x14ac:dyDescent="0.3">
      <c r="A266" s="80"/>
      <c r="B266" s="80"/>
      <c r="C266" s="117"/>
      <c r="D266" s="117"/>
      <c r="E266" s="117"/>
      <c r="F266" s="117"/>
      <c r="G266" s="117"/>
      <c r="H266" s="117"/>
      <c r="I266" s="80"/>
    </row>
    <row r="267" spans="1:9" s="100" customFormat="1" x14ac:dyDescent="0.3">
      <c r="A267" s="80"/>
      <c r="B267" s="80"/>
      <c r="C267" s="117"/>
      <c r="D267" s="117"/>
      <c r="E267" s="117"/>
      <c r="F267" s="117"/>
      <c r="G267" s="117"/>
      <c r="H267" s="117"/>
      <c r="I267" s="80"/>
    </row>
    <row r="268" spans="1:9" s="100" customFormat="1" x14ac:dyDescent="0.3">
      <c r="A268" s="80"/>
      <c r="B268" s="80"/>
      <c r="C268" s="117"/>
      <c r="D268" s="117"/>
      <c r="E268" s="117"/>
      <c r="F268" s="117"/>
      <c r="G268" s="117"/>
      <c r="H268" s="117"/>
      <c r="I268" s="80"/>
    </row>
    <row r="269" spans="1:9" s="100" customFormat="1" x14ac:dyDescent="0.3">
      <c r="A269" s="80"/>
      <c r="B269" s="80"/>
      <c r="C269" s="117"/>
      <c r="D269" s="117"/>
      <c r="E269" s="117"/>
      <c r="F269" s="117"/>
      <c r="G269" s="117"/>
      <c r="H269" s="117"/>
      <c r="I269" s="80"/>
    </row>
    <row r="270" spans="1:9" s="100" customFormat="1" x14ac:dyDescent="0.3">
      <c r="A270" s="80"/>
      <c r="B270" s="80"/>
      <c r="C270" s="117"/>
      <c r="D270" s="117"/>
      <c r="E270" s="117"/>
      <c r="F270" s="117"/>
      <c r="G270" s="117"/>
      <c r="H270" s="117"/>
      <c r="I270" s="80"/>
    </row>
    <row r="271" spans="1:9" s="100" customFormat="1" x14ac:dyDescent="0.3">
      <c r="A271" s="80"/>
      <c r="B271" s="80"/>
      <c r="C271" s="117"/>
      <c r="D271" s="117"/>
      <c r="E271" s="117"/>
      <c r="F271" s="117"/>
      <c r="G271" s="117"/>
      <c r="H271" s="117"/>
      <c r="I271" s="80"/>
    </row>
    <row r="272" spans="1:9" s="100" customFormat="1" x14ac:dyDescent="0.3">
      <c r="A272" s="80"/>
      <c r="B272" s="80"/>
      <c r="C272" s="117"/>
      <c r="D272" s="117"/>
      <c r="E272" s="117"/>
      <c r="F272" s="117"/>
      <c r="G272" s="117"/>
      <c r="H272" s="117"/>
      <c r="I272" s="80"/>
    </row>
    <row r="273" spans="1:9" s="100" customFormat="1" x14ac:dyDescent="0.3">
      <c r="A273" s="80"/>
      <c r="B273" s="80"/>
      <c r="C273" s="117"/>
      <c r="D273" s="117"/>
      <c r="E273" s="117"/>
      <c r="F273" s="117"/>
      <c r="G273" s="117"/>
      <c r="H273" s="117"/>
      <c r="I273" s="80"/>
    </row>
    <row r="274" spans="1:9" s="100" customFormat="1" x14ac:dyDescent="0.3">
      <c r="A274" s="80"/>
      <c r="B274" s="80"/>
      <c r="C274" s="117"/>
      <c r="D274" s="117"/>
      <c r="E274" s="117"/>
      <c r="F274" s="117"/>
      <c r="G274" s="117"/>
      <c r="H274" s="117"/>
      <c r="I274" s="80"/>
    </row>
    <row r="275" spans="1:9" s="100" customFormat="1" x14ac:dyDescent="0.3">
      <c r="A275" s="80"/>
      <c r="B275" s="80"/>
      <c r="C275" s="117"/>
      <c r="D275" s="117"/>
      <c r="E275" s="117"/>
      <c r="F275" s="117"/>
      <c r="G275" s="117"/>
      <c r="H275" s="117"/>
      <c r="I275" s="80"/>
    </row>
    <row r="276" spans="1:9" s="100" customFormat="1" x14ac:dyDescent="0.3">
      <c r="A276" s="80"/>
      <c r="B276" s="80"/>
      <c r="C276" s="117"/>
      <c r="D276" s="117"/>
      <c r="E276" s="117"/>
      <c r="F276" s="117"/>
      <c r="G276" s="117"/>
      <c r="H276" s="117"/>
      <c r="I276" s="80"/>
    </row>
    <row r="277" spans="1:9" s="100" customFormat="1" x14ac:dyDescent="0.3">
      <c r="A277" s="80"/>
      <c r="B277" s="80"/>
      <c r="C277" s="117"/>
      <c r="D277" s="117"/>
      <c r="E277" s="117"/>
      <c r="F277" s="117"/>
      <c r="G277" s="117"/>
      <c r="H277" s="117"/>
      <c r="I277" s="80"/>
    </row>
    <row r="278" spans="1:9" s="100" customFormat="1" x14ac:dyDescent="0.3">
      <c r="A278" s="80"/>
      <c r="B278" s="80"/>
      <c r="C278" s="117"/>
      <c r="D278" s="117"/>
      <c r="E278" s="117"/>
      <c r="F278" s="117"/>
      <c r="G278" s="117"/>
      <c r="H278" s="117"/>
      <c r="I278" s="80"/>
    </row>
    <row r="279" spans="1:9" s="100" customFormat="1" x14ac:dyDescent="0.3">
      <c r="A279" s="80"/>
      <c r="B279" s="80"/>
      <c r="C279" s="117"/>
      <c r="D279" s="117"/>
      <c r="E279" s="117"/>
      <c r="F279" s="117"/>
      <c r="G279" s="117"/>
      <c r="H279" s="117"/>
      <c r="I279" s="80"/>
    </row>
    <row r="280" spans="1:9" s="100" customFormat="1" x14ac:dyDescent="0.3">
      <c r="A280" s="80"/>
      <c r="B280" s="80"/>
      <c r="C280" s="117"/>
      <c r="D280" s="117"/>
      <c r="E280" s="117"/>
      <c r="F280" s="117"/>
      <c r="G280" s="117"/>
      <c r="H280" s="117"/>
      <c r="I280" s="80"/>
    </row>
    <row r="281" spans="1:9" s="100" customFormat="1" x14ac:dyDescent="0.3">
      <c r="A281" s="80"/>
      <c r="B281" s="80"/>
      <c r="C281" s="117"/>
      <c r="D281" s="117"/>
      <c r="E281" s="117"/>
      <c r="F281" s="117"/>
      <c r="G281" s="117"/>
      <c r="H281" s="117"/>
      <c r="I281" s="80"/>
    </row>
    <row r="282" spans="1:9" s="100" customFormat="1" x14ac:dyDescent="0.3">
      <c r="A282" s="80"/>
      <c r="B282" s="80"/>
      <c r="C282" s="117"/>
      <c r="D282" s="117"/>
      <c r="E282" s="117"/>
      <c r="F282" s="117"/>
      <c r="G282" s="117"/>
      <c r="H282" s="117"/>
      <c r="I282" s="80"/>
    </row>
    <row r="283" spans="1:9" s="100" customFormat="1" x14ac:dyDescent="0.3">
      <c r="A283" s="80"/>
      <c r="B283" s="80"/>
      <c r="C283" s="117"/>
      <c r="D283" s="117"/>
      <c r="E283" s="117"/>
      <c r="F283" s="117"/>
      <c r="G283" s="117"/>
      <c r="H283" s="117"/>
      <c r="I283" s="80"/>
    </row>
    <row r="284" spans="1:9" s="100" customFormat="1" x14ac:dyDescent="0.3">
      <c r="A284" s="80"/>
      <c r="B284" s="80"/>
      <c r="C284" s="117"/>
      <c r="D284" s="117"/>
      <c r="E284" s="117"/>
      <c r="F284" s="117"/>
      <c r="G284" s="117"/>
      <c r="H284" s="117"/>
      <c r="I284" s="80"/>
    </row>
    <row r="285" spans="1:9" s="100" customFormat="1" x14ac:dyDescent="0.3">
      <c r="A285" s="80"/>
      <c r="B285" s="80"/>
      <c r="C285" s="117"/>
      <c r="D285" s="117"/>
      <c r="E285" s="117"/>
      <c r="F285" s="117"/>
      <c r="G285" s="117"/>
      <c r="H285" s="117"/>
      <c r="I285" s="80"/>
    </row>
    <row r="286" spans="1:9" s="100" customFormat="1" x14ac:dyDescent="0.3">
      <c r="A286" s="80"/>
      <c r="B286" s="80"/>
      <c r="C286" s="117"/>
      <c r="D286" s="117"/>
      <c r="E286" s="117"/>
      <c r="F286" s="117"/>
      <c r="G286" s="117"/>
      <c r="H286" s="117"/>
      <c r="I286" s="80"/>
    </row>
    <row r="287" spans="1:9" s="100" customFormat="1" x14ac:dyDescent="0.3">
      <c r="A287" s="80"/>
      <c r="B287" s="80"/>
      <c r="C287" s="117"/>
      <c r="D287" s="117"/>
      <c r="E287" s="117"/>
      <c r="F287" s="117"/>
      <c r="G287" s="117"/>
      <c r="H287" s="117"/>
      <c r="I287" s="80"/>
    </row>
    <row r="288" spans="1:9" s="100" customFormat="1" x14ac:dyDescent="0.3">
      <c r="A288" s="80"/>
      <c r="B288" s="80"/>
      <c r="C288" s="117"/>
      <c r="D288" s="117"/>
      <c r="E288" s="117"/>
      <c r="F288" s="117"/>
      <c r="G288" s="117"/>
      <c r="H288" s="117"/>
      <c r="I288" s="80"/>
    </row>
    <row r="289" spans="1:9" s="100" customFormat="1" x14ac:dyDescent="0.3">
      <c r="A289" s="80"/>
      <c r="B289" s="80"/>
      <c r="C289" s="117"/>
      <c r="D289" s="117"/>
      <c r="E289" s="117"/>
      <c r="F289" s="117"/>
      <c r="G289" s="117"/>
      <c r="H289" s="117"/>
      <c r="I289" s="80"/>
    </row>
    <row r="290" spans="1:9" s="100" customFormat="1" x14ac:dyDescent="0.3">
      <c r="A290" s="80"/>
      <c r="B290" s="80"/>
      <c r="C290" s="117"/>
      <c r="D290" s="117"/>
      <c r="E290" s="117"/>
      <c r="F290" s="117"/>
      <c r="G290" s="117"/>
      <c r="H290" s="117"/>
      <c r="I290" s="80"/>
    </row>
    <row r="291" spans="1:9" s="100" customFormat="1" x14ac:dyDescent="0.3">
      <c r="A291" s="80"/>
      <c r="B291" s="80"/>
      <c r="C291" s="117"/>
      <c r="D291" s="117"/>
      <c r="E291" s="117"/>
      <c r="F291" s="117"/>
      <c r="G291" s="117"/>
      <c r="H291" s="117"/>
      <c r="I291" s="80"/>
    </row>
    <row r="292" spans="1:9" s="100" customFormat="1" x14ac:dyDescent="0.3">
      <c r="A292" s="80"/>
      <c r="B292" s="80"/>
      <c r="C292" s="117"/>
      <c r="D292" s="117"/>
      <c r="E292" s="117"/>
      <c r="F292" s="117"/>
      <c r="G292" s="117"/>
      <c r="H292" s="117"/>
      <c r="I292" s="80"/>
    </row>
    <row r="293" spans="1:9" s="100" customFormat="1" x14ac:dyDescent="0.3">
      <c r="A293" s="80"/>
      <c r="B293" s="80"/>
      <c r="C293" s="117"/>
      <c r="D293" s="117"/>
      <c r="E293" s="117"/>
      <c r="F293" s="117"/>
      <c r="G293" s="117"/>
      <c r="H293" s="117"/>
      <c r="I293" s="80"/>
    </row>
    <row r="294" spans="1:9" s="100" customFormat="1" x14ac:dyDescent="0.3">
      <c r="A294" s="80"/>
      <c r="B294" s="80"/>
      <c r="C294" s="117"/>
      <c r="D294" s="117"/>
      <c r="E294" s="117"/>
      <c r="F294" s="117"/>
      <c r="G294" s="117"/>
      <c r="H294" s="117"/>
      <c r="I294" s="80"/>
    </row>
    <row r="295" spans="1:9" s="100" customFormat="1" x14ac:dyDescent="0.3">
      <c r="A295" s="80"/>
      <c r="B295" s="80"/>
      <c r="C295" s="117"/>
      <c r="D295" s="117"/>
      <c r="E295" s="117"/>
      <c r="F295" s="117"/>
      <c r="G295" s="117"/>
      <c r="H295" s="117"/>
      <c r="I295" s="80"/>
    </row>
    <row r="296" spans="1:9" s="100" customFormat="1" x14ac:dyDescent="0.3">
      <c r="A296" s="80"/>
      <c r="B296" s="80"/>
      <c r="C296" s="117"/>
      <c r="D296" s="117"/>
      <c r="E296" s="117"/>
      <c r="F296" s="117"/>
      <c r="G296" s="117"/>
      <c r="H296" s="117"/>
      <c r="I296" s="80"/>
    </row>
    <row r="297" spans="1:9" s="100" customFormat="1" x14ac:dyDescent="0.3">
      <c r="A297" s="80"/>
      <c r="B297" s="80"/>
      <c r="C297" s="117"/>
      <c r="D297" s="117"/>
      <c r="E297" s="117"/>
      <c r="F297" s="117"/>
      <c r="G297" s="117"/>
      <c r="H297" s="117"/>
      <c r="I297" s="80"/>
    </row>
    <row r="298" spans="1:9" s="100" customFormat="1" x14ac:dyDescent="0.3">
      <c r="A298" s="80"/>
      <c r="B298" s="80"/>
      <c r="C298" s="117"/>
      <c r="D298" s="117"/>
      <c r="E298" s="117"/>
      <c r="F298" s="117"/>
      <c r="G298" s="117"/>
      <c r="H298" s="117"/>
      <c r="I298" s="80"/>
    </row>
    <row r="299" spans="1:9" s="100" customFormat="1" x14ac:dyDescent="0.3">
      <c r="A299" s="80"/>
      <c r="B299" s="80"/>
      <c r="C299" s="117"/>
      <c r="D299" s="117"/>
      <c r="E299" s="117"/>
      <c r="F299" s="117"/>
      <c r="G299" s="117"/>
      <c r="H299" s="117"/>
      <c r="I299" s="80"/>
    </row>
    <row r="300" spans="1:9" s="100" customFormat="1" x14ac:dyDescent="0.3">
      <c r="A300" s="80"/>
      <c r="B300" s="80"/>
      <c r="C300" s="117"/>
      <c r="D300" s="117"/>
      <c r="E300" s="117"/>
      <c r="F300" s="117"/>
      <c r="G300" s="117"/>
      <c r="H300" s="117"/>
      <c r="I300" s="80"/>
    </row>
    <row r="301" spans="1:9" s="100" customFormat="1" x14ac:dyDescent="0.3">
      <c r="A301" s="80"/>
      <c r="B301" s="80"/>
      <c r="C301" s="117"/>
      <c r="D301" s="117"/>
      <c r="E301" s="117"/>
      <c r="F301" s="117"/>
      <c r="G301" s="117"/>
      <c r="H301" s="117"/>
      <c r="I301" s="80"/>
    </row>
    <row r="302" spans="1:9" s="100" customFormat="1" x14ac:dyDescent="0.3">
      <c r="A302" s="80"/>
      <c r="B302" s="80"/>
      <c r="C302" s="117"/>
      <c r="D302" s="117"/>
      <c r="E302" s="117"/>
      <c r="F302" s="117"/>
      <c r="G302" s="117"/>
      <c r="H302" s="117"/>
      <c r="I302" s="80"/>
    </row>
    <row r="303" spans="1:9" s="100" customFormat="1" x14ac:dyDescent="0.3">
      <c r="A303" s="80"/>
      <c r="B303" s="80"/>
      <c r="C303" s="117"/>
      <c r="D303" s="117"/>
      <c r="E303" s="117"/>
      <c r="F303" s="117"/>
      <c r="G303" s="117"/>
      <c r="H303" s="117"/>
      <c r="I303" s="80"/>
    </row>
    <row r="304" spans="1:9" s="100" customFormat="1" x14ac:dyDescent="0.3">
      <c r="A304" s="80"/>
      <c r="B304" s="80"/>
      <c r="C304" s="117"/>
      <c r="D304" s="117"/>
      <c r="E304" s="117"/>
      <c r="F304" s="117"/>
      <c r="G304" s="117"/>
      <c r="H304" s="117"/>
      <c r="I304" s="80"/>
    </row>
    <row r="305" spans="1:9" s="100" customFormat="1" x14ac:dyDescent="0.3">
      <c r="A305" s="80"/>
      <c r="B305" s="80"/>
      <c r="C305" s="117"/>
      <c r="D305" s="117"/>
      <c r="E305" s="117"/>
      <c r="F305" s="117"/>
      <c r="G305" s="117"/>
      <c r="H305" s="117"/>
      <c r="I305" s="80"/>
    </row>
    <row r="306" spans="1:9" s="100" customFormat="1" x14ac:dyDescent="0.3">
      <c r="A306" s="80"/>
      <c r="B306" s="80"/>
      <c r="C306" s="117"/>
      <c r="D306" s="117"/>
      <c r="E306" s="117"/>
      <c r="F306" s="117"/>
      <c r="G306" s="117"/>
      <c r="H306" s="117"/>
      <c r="I306" s="80"/>
    </row>
    <row r="307" spans="1:9" s="100" customFormat="1" x14ac:dyDescent="0.3">
      <c r="A307" s="80"/>
      <c r="B307" s="80"/>
      <c r="C307" s="117"/>
      <c r="D307" s="117"/>
      <c r="E307" s="117"/>
      <c r="F307" s="117"/>
      <c r="G307" s="117"/>
      <c r="H307" s="117"/>
      <c r="I307" s="80"/>
    </row>
    <row r="308" spans="1:9" s="100" customFormat="1" x14ac:dyDescent="0.3">
      <c r="A308" s="80"/>
      <c r="B308" s="80"/>
      <c r="C308" s="117"/>
      <c r="D308" s="117"/>
      <c r="E308" s="117"/>
      <c r="F308" s="117"/>
      <c r="G308" s="117"/>
      <c r="H308" s="117"/>
      <c r="I308" s="80"/>
    </row>
    <row r="309" spans="1:9" s="100" customFormat="1" x14ac:dyDescent="0.3">
      <c r="A309" s="80"/>
      <c r="B309" s="80"/>
      <c r="C309" s="117"/>
      <c r="D309" s="117"/>
      <c r="E309" s="117"/>
      <c r="F309" s="117"/>
      <c r="G309" s="117"/>
      <c r="H309" s="117"/>
      <c r="I309" s="80"/>
    </row>
    <row r="310" spans="1:9" s="100" customFormat="1" x14ac:dyDescent="0.3">
      <c r="A310" s="80"/>
      <c r="B310" s="80"/>
      <c r="C310" s="117"/>
      <c r="D310" s="117"/>
      <c r="E310" s="117"/>
      <c r="F310" s="117"/>
      <c r="G310" s="117"/>
      <c r="H310" s="117"/>
      <c r="I310" s="80"/>
    </row>
    <row r="311" spans="1:9" s="100" customFormat="1" x14ac:dyDescent="0.3">
      <c r="A311" s="80"/>
      <c r="B311" s="80"/>
      <c r="C311" s="117"/>
      <c r="D311" s="117"/>
      <c r="E311" s="117"/>
      <c r="F311" s="117"/>
      <c r="G311" s="117"/>
      <c r="H311" s="117"/>
      <c r="I311" s="80"/>
    </row>
    <row r="312" spans="1:9" s="100" customFormat="1" x14ac:dyDescent="0.3">
      <c r="A312" s="80"/>
      <c r="B312" s="80"/>
      <c r="C312" s="117"/>
      <c r="D312" s="117"/>
      <c r="E312" s="117"/>
      <c r="F312" s="117"/>
      <c r="G312" s="117"/>
      <c r="H312" s="117"/>
      <c r="I312" s="80"/>
    </row>
    <row r="313" spans="1:9" s="100" customFormat="1" x14ac:dyDescent="0.3">
      <c r="A313" s="80"/>
      <c r="B313" s="80"/>
      <c r="C313" s="117"/>
      <c r="D313" s="117"/>
      <c r="E313" s="117"/>
      <c r="F313" s="117"/>
      <c r="G313" s="117"/>
      <c r="H313" s="117"/>
      <c r="I313" s="80"/>
    </row>
    <row r="314" spans="1:9" s="100" customFormat="1" x14ac:dyDescent="0.3">
      <c r="A314" s="80"/>
      <c r="B314" s="80"/>
      <c r="C314" s="117"/>
      <c r="D314" s="117"/>
      <c r="E314" s="117"/>
      <c r="F314" s="117"/>
      <c r="G314" s="117"/>
      <c r="H314" s="117"/>
      <c r="I314" s="80"/>
    </row>
    <row r="315" spans="1:9" s="100" customFormat="1" x14ac:dyDescent="0.3">
      <c r="A315" s="80"/>
      <c r="B315" s="80"/>
      <c r="C315" s="117"/>
      <c r="D315" s="117"/>
      <c r="E315" s="117"/>
      <c r="F315" s="117"/>
      <c r="G315" s="117"/>
      <c r="H315" s="117"/>
      <c r="I315" s="80"/>
    </row>
    <row r="316" spans="1:9" s="100" customFormat="1" x14ac:dyDescent="0.3">
      <c r="A316" s="80"/>
      <c r="B316" s="80"/>
      <c r="C316" s="117"/>
      <c r="D316" s="117"/>
      <c r="E316" s="117"/>
      <c r="F316" s="117"/>
      <c r="G316" s="117"/>
      <c r="H316" s="117"/>
      <c r="I316" s="80"/>
    </row>
    <row r="317" spans="1:9" s="100" customFormat="1" x14ac:dyDescent="0.3">
      <c r="A317" s="80"/>
      <c r="B317" s="80"/>
      <c r="C317" s="117"/>
      <c r="D317" s="117"/>
      <c r="E317" s="117"/>
      <c r="F317" s="117"/>
      <c r="G317" s="117"/>
      <c r="H317" s="117"/>
      <c r="I317" s="80"/>
    </row>
    <row r="318" spans="1:9" s="100" customFormat="1" x14ac:dyDescent="0.3">
      <c r="A318" s="80"/>
      <c r="B318" s="80"/>
      <c r="C318" s="117"/>
      <c r="D318" s="117"/>
      <c r="E318" s="117"/>
      <c r="F318" s="117"/>
      <c r="G318" s="117"/>
      <c r="H318" s="117"/>
      <c r="I318" s="80"/>
    </row>
    <row r="319" spans="1:9" s="100" customFormat="1" x14ac:dyDescent="0.3">
      <c r="A319" s="80"/>
      <c r="B319" s="80"/>
      <c r="C319" s="117"/>
      <c r="D319" s="117"/>
      <c r="E319" s="117"/>
      <c r="F319" s="117"/>
      <c r="G319" s="117"/>
      <c r="H319" s="117"/>
      <c r="I319" s="80"/>
    </row>
    <row r="320" spans="1:9" s="100" customFormat="1" x14ac:dyDescent="0.3">
      <c r="A320" s="80"/>
      <c r="B320" s="80"/>
      <c r="C320" s="117"/>
      <c r="D320" s="117"/>
      <c r="E320" s="117"/>
      <c r="F320" s="117"/>
      <c r="G320" s="117"/>
      <c r="H320" s="117"/>
      <c r="I320" s="80"/>
    </row>
    <row r="321" spans="1:9" s="100" customFormat="1" x14ac:dyDescent="0.3">
      <c r="A321" s="80"/>
      <c r="B321" s="80"/>
      <c r="C321" s="117"/>
      <c r="D321" s="117"/>
      <c r="E321" s="117"/>
      <c r="F321" s="117"/>
      <c r="G321" s="117"/>
      <c r="H321" s="117"/>
      <c r="I321" s="80"/>
    </row>
    <row r="322" spans="1:9" s="100" customFormat="1" x14ac:dyDescent="0.3">
      <c r="A322" s="80"/>
      <c r="B322" s="80"/>
      <c r="C322" s="117"/>
      <c r="D322" s="117"/>
      <c r="E322" s="117"/>
      <c r="F322" s="117"/>
      <c r="G322" s="117"/>
      <c r="H322" s="117"/>
      <c r="I322" s="80"/>
    </row>
    <row r="323" spans="1:9" s="100" customFormat="1" x14ac:dyDescent="0.3">
      <c r="A323" s="80"/>
      <c r="B323" s="80"/>
      <c r="C323" s="117"/>
      <c r="D323" s="117"/>
      <c r="E323" s="117"/>
      <c r="F323" s="117"/>
      <c r="G323" s="117"/>
      <c r="H323" s="117"/>
      <c r="I323" s="80"/>
    </row>
    <row r="324" spans="1:9" s="100" customFormat="1" x14ac:dyDescent="0.3">
      <c r="A324" s="80"/>
      <c r="B324" s="80"/>
      <c r="C324" s="117"/>
      <c r="D324" s="117"/>
      <c r="E324" s="117"/>
      <c r="F324" s="117"/>
      <c r="G324" s="117"/>
      <c r="H324" s="117"/>
      <c r="I324" s="80"/>
    </row>
    <row r="325" spans="1:9" s="100" customFormat="1" x14ac:dyDescent="0.3">
      <c r="A325" s="80"/>
      <c r="B325" s="80"/>
      <c r="C325" s="117"/>
      <c r="D325" s="117"/>
      <c r="E325" s="117"/>
      <c r="F325" s="117"/>
      <c r="G325" s="117"/>
      <c r="H325" s="117"/>
      <c r="I325" s="80"/>
    </row>
    <row r="326" spans="1:9" s="100" customFormat="1" x14ac:dyDescent="0.3">
      <c r="A326" s="80"/>
      <c r="B326" s="80"/>
      <c r="C326" s="117"/>
      <c r="D326" s="117"/>
      <c r="E326" s="117"/>
      <c r="F326" s="117"/>
      <c r="G326" s="117"/>
      <c r="H326" s="117"/>
      <c r="I326" s="80"/>
    </row>
    <row r="327" spans="1:9" s="100" customFormat="1" x14ac:dyDescent="0.3">
      <c r="A327" s="80"/>
      <c r="B327" s="80"/>
      <c r="C327" s="117"/>
      <c r="D327" s="117"/>
      <c r="E327" s="117"/>
      <c r="F327" s="117"/>
      <c r="G327" s="117"/>
      <c r="H327" s="117"/>
      <c r="I327" s="80"/>
    </row>
    <row r="328" spans="1:9" s="100" customFormat="1" x14ac:dyDescent="0.3">
      <c r="A328" s="80"/>
      <c r="B328" s="80"/>
      <c r="C328" s="117"/>
      <c r="D328" s="117"/>
      <c r="E328" s="117"/>
      <c r="F328" s="117"/>
      <c r="G328" s="117"/>
      <c r="H328" s="117"/>
      <c r="I328" s="80"/>
    </row>
    <row r="329" spans="1:9" s="100" customFormat="1" x14ac:dyDescent="0.3">
      <c r="A329" s="80"/>
      <c r="B329" s="80"/>
      <c r="C329" s="117"/>
      <c r="D329" s="117"/>
      <c r="E329" s="117"/>
      <c r="F329" s="117"/>
      <c r="G329" s="117"/>
      <c r="H329" s="117"/>
      <c r="I329" s="80"/>
    </row>
    <row r="330" spans="1:9" s="100" customFormat="1" x14ac:dyDescent="0.3">
      <c r="A330" s="80"/>
      <c r="B330" s="80"/>
      <c r="C330" s="117"/>
      <c r="D330" s="117"/>
      <c r="E330" s="117"/>
      <c r="F330" s="117"/>
      <c r="G330" s="117"/>
      <c r="H330" s="117"/>
      <c r="I330" s="80"/>
    </row>
    <row r="331" spans="1:9" s="100" customFormat="1" x14ac:dyDescent="0.3">
      <c r="A331" s="80"/>
      <c r="B331" s="80"/>
      <c r="C331" s="117"/>
      <c r="D331" s="117"/>
      <c r="E331" s="117"/>
      <c r="F331" s="117"/>
      <c r="G331" s="117"/>
      <c r="H331" s="117"/>
      <c r="I331" s="80"/>
    </row>
    <row r="332" spans="1:9" s="100" customFormat="1" x14ac:dyDescent="0.3">
      <c r="A332" s="80"/>
      <c r="B332" s="80"/>
      <c r="C332" s="117"/>
      <c r="D332" s="117"/>
      <c r="E332" s="117"/>
      <c r="F332" s="117"/>
      <c r="G332" s="117"/>
      <c r="H332" s="117"/>
      <c r="I332" s="80"/>
    </row>
    <row r="333" spans="1:9" s="100" customFormat="1" x14ac:dyDescent="0.3">
      <c r="A333" s="80"/>
      <c r="B333" s="80"/>
      <c r="C333" s="117"/>
      <c r="D333" s="117"/>
      <c r="E333" s="117"/>
      <c r="F333" s="117"/>
      <c r="G333" s="117"/>
      <c r="H333" s="117"/>
      <c r="I333" s="80"/>
    </row>
    <row r="334" spans="1:9" s="100" customFormat="1" x14ac:dyDescent="0.3">
      <c r="A334" s="80"/>
      <c r="B334" s="80"/>
      <c r="C334" s="117"/>
      <c r="D334" s="117"/>
      <c r="E334" s="117"/>
      <c r="F334" s="117"/>
      <c r="G334" s="117"/>
      <c r="H334" s="117"/>
      <c r="I334" s="80"/>
    </row>
    <row r="335" spans="1:9" s="100" customFormat="1" x14ac:dyDescent="0.3">
      <c r="A335" s="80"/>
      <c r="B335" s="80"/>
      <c r="C335" s="117"/>
      <c r="D335" s="117"/>
      <c r="E335" s="117"/>
      <c r="F335" s="117"/>
      <c r="G335" s="117"/>
      <c r="H335" s="117"/>
      <c r="I335" s="80"/>
    </row>
    <row r="336" spans="1:9" s="100" customFormat="1" x14ac:dyDescent="0.3">
      <c r="A336" s="80"/>
      <c r="B336" s="80"/>
      <c r="C336" s="117"/>
      <c r="D336" s="117"/>
      <c r="E336" s="117"/>
      <c r="F336" s="117"/>
      <c r="G336" s="117"/>
      <c r="H336" s="117"/>
      <c r="I336" s="80"/>
    </row>
    <row r="337" spans="1:9" s="100" customFormat="1" x14ac:dyDescent="0.3">
      <c r="A337" s="80"/>
      <c r="B337" s="80"/>
      <c r="C337" s="117"/>
      <c r="D337" s="117"/>
      <c r="E337" s="117"/>
      <c r="F337" s="117"/>
      <c r="G337" s="117"/>
      <c r="H337" s="117"/>
      <c r="I337" s="80"/>
    </row>
    <row r="338" spans="1:9" s="100" customFormat="1" x14ac:dyDescent="0.3">
      <c r="A338" s="80"/>
      <c r="B338" s="80"/>
      <c r="C338" s="117"/>
      <c r="D338" s="117"/>
      <c r="E338" s="117"/>
      <c r="F338" s="117"/>
      <c r="G338" s="117"/>
      <c r="H338" s="117"/>
      <c r="I338" s="80"/>
    </row>
    <row r="339" spans="1:9" s="100" customFormat="1" x14ac:dyDescent="0.3">
      <c r="A339" s="80"/>
      <c r="B339" s="80"/>
      <c r="C339" s="117"/>
      <c r="D339" s="117"/>
      <c r="E339" s="117"/>
      <c r="F339" s="117"/>
      <c r="G339" s="117"/>
      <c r="H339" s="117"/>
      <c r="I339" s="80"/>
    </row>
    <row r="340" spans="1:9" s="100" customFormat="1" x14ac:dyDescent="0.3">
      <c r="A340" s="80"/>
      <c r="B340" s="80"/>
      <c r="C340" s="117"/>
      <c r="D340" s="117"/>
      <c r="E340" s="117"/>
      <c r="F340" s="117"/>
      <c r="G340" s="117"/>
      <c r="H340" s="117"/>
      <c r="I340" s="80"/>
    </row>
    <row r="341" spans="1:9" s="100" customFormat="1" x14ac:dyDescent="0.3">
      <c r="A341" s="80"/>
      <c r="B341" s="80"/>
      <c r="C341" s="117"/>
      <c r="D341" s="117"/>
      <c r="E341" s="117"/>
      <c r="F341" s="117"/>
      <c r="G341" s="117"/>
      <c r="H341" s="117"/>
      <c r="I341" s="80"/>
    </row>
    <row r="342" spans="1:9" s="100" customFormat="1" x14ac:dyDescent="0.3">
      <c r="A342" s="80"/>
      <c r="B342" s="80"/>
      <c r="C342" s="117"/>
      <c r="D342" s="117"/>
      <c r="E342" s="117"/>
      <c r="F342" s="117"/>
      <c r="G342" s="117"/>
      <c r="H342" s="117"/>
      <c r="I342" s="80"/>
    </row>
    <row r="343" spans="1:9" s="100" customFormat="1" x14ac:dyDescent="0.3">
      <c r="A343" s="80"/>
      <c r="B343" s="80"/>
      <c r="C343" s="117"/>
      <c r="D343" s="117"/>
      <c r="E343" s="117"/>
      <c r="F343" s="117"/>
      <c r="G343" s="117"/>
      <c r="H343" s="117"/>
      <c r="I343" s="80"/>
    </row>
    <row r="344" spans="1:9" s="100" customFormat="1" x14ac:dyDescent="0.3">
      <c r="A344" s="80"/>
      <c r="B344" s="80"/>
      <c r="C344" s="117"/>
      <c r="D344" s="117"/>
      <c r="E344" s="117"/>
      <c r="F344" s="117"/>
      <c r="G344" s="117"/>
      <c r="H344" s="117"/>
      <c r="I344" s="80"/>
    </row>
    <row r="345" spans="1:9" s="100" customFormat="1" x14ac:dyDescent="0.3">
      <c r="A345" s="80"/>
      <c r="B345" s="80"/>
      <c r="C345" s="117"/>
      <c r="D345" s="117"/>
      <c r="E345" s="117"/>
      <c r="F345" s="117"/>
      <c r="G345" s="117"/>
      <c r="H345" s="117"/>
      <c r="I345" s="80"/>
    </row>
    <row r="346" spans="1:9" s="100" customFormat="1" x14ac:dyDescent="0.3">
      <c r="A346" s="80"/>
      <c r="B346" s="80"/>
      <c r="C346" s="117"/>
      <c r="D346" s="117"/>
      <c r="E346" s="117"/>
      <c r="F346" s="117"/>
      <c r="G346" s="117"/>
      <c r="H346" s="117"/>
      <c r="I346" s="80"/>
    </row>
    <row r="347" spans="1:9" s="100" customFormat="1" x14ac:dyDescent="0.3">
      <c r="A347" s="80"/>
      <c r="B347" s="80"/>
      <c r="C347" s="117"/>
      <c r="D347" s="117"/>
      <c r="E347" s="117"/>
      <c r="F347" s="117"/>
      <c r="G347" s="117"/>
      <c r="H347" s="117"/>
      <c r="I347" s="80"/>
    </row>
    <row r="348" spans="1:9" s="100" customFormat="1" x14ac:dyDescent="0.3">
      <c r="A348" s="80"/>
      <c r="B348" s="80"/>
      <c r="C348" s="117"/>
      <c r="D348" s="117"/>
      <c r="E348" s="117"/>
      <c r="F348" s="117"/>
      <c r="G348" s="117"/>
      <c r="H348" s="117"/>
      <c r="I348" s="80"/>
    </row>
    <row r="349" spans="1:9" s="100" customFormat="1" x14ac:dyDescent="0.3">
      <c r="A349" s="80"/>
      <c r="B349" s="80"/>
      <c r="C349" s="117"/>
      <c r="D349" s="117"/>
      <c r="E349" s="117"/>
      <c r="F349" s="117"/>
      <c r="G349" s="117"/>
      <c r="H349" s="117"/>
      <c r="I349" s="80"/>
    </row>
    <row r="350" spans="1:9" s="100" customFormat="1" x14ac:dyDescent="0.3">
      <c r="A350" s="80"/>
      <c r="B350" s="80"/>
      <c r="C350" s="117"/>
      <c r="D350" s="117"/>
      <c r="E350" s="117"/>
      <c r="F350" s="117"/>
      <c r="G350" s="117"/>
      <c r="H350" s="117"/>
      <c r="I350" s="80"/>
    </row>
    <row r="351" spans="1:9" s="100" customFormat="1" x14ac:dyDescent="0.3">
      <c r="A351" s="80"/>
      <c r="B351" s="80"/>
      <c r="C351" s="117"/>
      <c r="D351" s="117"/>
      <c r="E351" s="117"/>
      <c r="F351" s="117"/>
      <c r="G351" s="117"/>
      <c r="H351" s="117"/>
      <c r="I351" s="80"/>
    </row>
    <row r="352" spans="1:9" s="100" customFormat="1" x14ac:dyDescent="0.3">
      <c r="A352" s="80"/>
      <c r="B352" s="80"/>
      <c r="C352" s="117"/>
      <c r="D352" s="117"/>
      <c r="E352" s="117"/>
      <c r="F352" s="117"/>
      <c r="G352" s="117"/>
      <c r="H352" s="117"/>
      <c r="I352" s="80"/>
    </row>
    <row r="353" spans="1:9" s="100" customFormat="1" x14ac:dyDescent="0.3">
      <c r="A353" s="80"/>
      <c r="B353" s="80"/>
      <c r="C353" s="117"/>
      <c r="D353" s="117"/>
      <c r="E353" s="117"/>
      <c r="F353" s="117"/>
      <c r="G353" s="117"/>
      <c r="H353" s="117"/>
      <c r="I353" s="80"/>
    </row>
    <row r="354" spans="1:9" s="100" customFormat="1" x14ac:dyDescent="0.3">
      <c r="A354" s="80"/>
      <c r="B354" s="80"/>
      <c r="C354" s="117"/>
      <c r="D354" s="117"/>
      <c r="E354" s="117"/>
      <c r="F354" s="117"/>
      <c r="G354" s="117"/>
      <c r="H354" s="117"/>
      <c r="I354" s="80"/>
    </row>
    <row r="355" spans="1:9" s="100" customFormat="1" x14ac:dyDescent="0.3">
      <c r="A355" s="80"/>
      <c r="B355" s="80"/>
      <c r="C355" s="117"/>
      <c r="D355" s="117"/>
      <c r="E355" s="117"/>
      <c r="F355" s="117"/>
      <c r="G355" s="117"/>
      <c r="H355" s="117"/>
      <c r="I355" s="80"/>
    </row>
    <row r="356" spans="1:9" s="100" customFormat="1" x14ac:dyDescent="0.3">
      <c r="A356" s="80"/>
      <c r="B356" s="80"/>
      <c r="C356" s="117"/>
      <c r="D356" s="117"/>
      <c r="E356" s="117"/>
      <c r="F356" s="117"/>
      <c r="G356" s="117"/>
      <c r="H356" s="117"/>
      <c r="I356" s="80"/>
    </row>
    <row r="357" spans="1:9" s="100" customFormat="1" x14ac:dyDescent="0.3">
      <c r="A357" s="80"/>
      <c r="B357" s="80"/>
      <c r="C357" s="117"/>
      <c r="D357" s="117"/>
      <c r="E357" s="117"/>
      <c r="F357" s="117"/>
      <c r="G357" s="117"/>
      <c r="H357" s="117"/>
      <c r="I357" s="80"/>
    </row>
    <row r="358" spans="1:9" s="100" customFormat="1" x14ac:dyDescent="0.3">
      <c r="A358" s="80"/>
      <c r="B358" s="80"/>
      <c r="C358" s="117"/>
      <c r="D358" s="117"/>
      <c r="E358" s="117"/>
      <c r="F358" s="117"/>
      <c r="G358" s="117"/>
      <c r="H358" s="117"/>
      <c r="I358" s="80"/>
    </row>
    <row r="359" spans="1:9" s="100" customFormat="1" x14ac:dyDescent="0.3">
      <c r="A359" s="80"/>
      <c r="B359" s="80"/>
      <c r="C359" s="117"/>
      <c r="D359" s="117"/>
      <c r="E359" s="117"/>
      <c r="F359" s="117"/>
      <c r="G359" s="117"/>
      <c r="H359" s="117"/>
      <c r="I359" s="80"/>
    </row>
    <row r="360" spans="1:9" s="100" customFormat="1" x14ac:dyDescent="0.3">
      <c r="A360" s="80"/>
      <c r="B360" s="80"/>
      <c r="C360" s="117"/>
      <c r="D360" s="117"/>
      <c r="E360" s="117"/>
      <c r="F360" s="117"/>
      <c r="G360" s="117"/>
      <c r="H360" s="117"/>
      <c r="I360" s="80"/>
    </row>
    <row r="361" spans="1:9" s="100" customFormat="1" x14ac:dyDescent="0.3">
      <c r="A361" s="80"/>
      <c r="B361" s="80"/>
      <c r="C361" s="117"/>
      <c r="D361" s="117"/>
      <c r="E361" s="117"/>
      <c r="F361" s="117"/>
      <c r="G361" s="117"/>
      <c r="H361" s="117"/>
      <c r="I361" s="80"/>
    </row>
    <row r="362" spans="1:9" s="100" customFormat="1" x14ac:dyDescent="0.3">
      <c r="A362" s="80"/>
      <c r="B362" s="80"/>
      <c r="C362" s="117"/>
      <c r="D362" s="117"/>
      <c r="E362" s="117"/>
      <c r="F362" s="117"/>
      <c r="G362" s="117"/>
      <c r="H362" s="117"/>
      <c r="I362" s="80"/>
    </row>
    <row r="363" spans="1:9" s="100" customFormat="1" x14ac:dyDescent="0.3">
      <c r="A363" s="80"/>
      <c r="B363" s="80"/>
      <c r="C363" s="117"/>
      <c r="D363" s="117"/>
      <c r="E363" s="117"/>
      <c r="F363" s="117"/>
      <c r="G363" s="117"/>
      <c r="H363" s="117"/>
      <c r="I363" s="80"/>
    </row>
    <row r="364" spans="1:9" s="100" customFormat="1" x14ac:dyDescent="0.3">
      <c r="A364" s="80"/>
      <c r="B364" s="80"/>
      <c r="C364" s="117"/>
      <c r="D364" s="117"/>
      <c r="E364" s="117"/>
      <c r="F364" s="117"/>
      <c r="G364" s="117"/>
      <c r="H364" s="117"/>
      <c r="I364" s="80"/>
    </row>
    <row r="365" spans="1:9" s="100" customFormat="1" x14ac:dyDescent="0.3">
      <c r="A365" s="80"/>
      <c r="B365" s="80"/>
      <c r="C365" s="117"/>
      <c r="D365" s="117"/>
      <c r="E365" s="117"/>
      <c r="F365" s="117"/>
      <c r="G365" s="117"/>
      <c r="H365" s="117"/>
      <c r="I365" s="80"/>
    </row>
    <row r="366" spans="1:9" s="100" customFormat="1" x14ac:dyDescent="0.3">
      <c r="A366" s="80"/>
      <c r="B366" s="80"/>
      <c r="C366" s="117"/>
      <c r="D366" s="117"/>
      <c r="E366" s="117"/>
      <c r="F366" s="117"/>
      <c r="G366" s="117"/>
      <c r="H366" s="117"/>
      <c r="I366" s="80"/>
    </row>
    <row r="367" spans="1:9" s="100" customFormat="1" x14ac:dyDescent="0.3">
      <c r="A367" s="80"/>
      <c r="B367" s="80"/>
      <c r="C367" s="117"/>
      <c r="D367" s="117"/>
      <c r="E367" s="117"/>
      <c r="F367" s="117"/>
      <c r="G367" s="117"/>
      <c r="H367" s="117"/>
      <c r="I367" s="80"/>
    </row>
    <row r="368" spans="1:9" s="100" customFormat="1" x14ac:dyDescent="0.3">
      <c r="A368" s="80"/>
      <c r="B368" s="80"/>
      <c r="C368" s="117"/>
      <c r="D368" s="117"/>
      <c r="E368" s="117"/>
      <c r="F368" s="117"/>
      <c r="G368" s="117"/>
      <c r="H368" s="117"/>
      <c r="I368" s="80"/>
    </row>
    <row r="369" spans="1:9" s="100" customFormat="1" x14ac:dyDescent="0.3">
      <c r="A369" s="80"/>
      <c r="B369" s="80"/>
      <c r="C369" s="117"/>
      <c r="D369" s="117"/>
      <c r="E369" s="117"/>
      <c r="F369" s="117"/>
      <c r="G369" s="117"/>
      <c r="H369" s="117"/>
      <c r="I369" s="80"/>
    </row>
    <row r="370" spans="1:9" s="100" customFormat="1" x14ac:dyDescent="0.3">
      <c r="A370" s="80"/>
      <c r="B370" s="80"/>
      <c r="C370" s="117"/>
      <c r="D370" s="117"/>
      <c r="E370" s="117"/>
      <c r="F370" s="117"/>
      <c r="G370" s="117"/>
      <c r="H370" s="117"/>
      <c r="I370" s="80"/>
    </row>
    <row r="371" spans="1:9" s="100" customFormat="1" x14ac:dyDescent="0.3">
      <c r="A371" s="80"/>
      <c r="B371" s="80"/>
      <c r="C371" s="117"/>
      <c r="D371" s="117"/>
      <c r="E371" s="117"/>
      <c r="F371" s="117"/>
      <c r="G371" s="117"/>
      <c r="H371" s="117"/>
      <c r="I371" s="80"/>
    </row>
    <row r="372" spans="1:9" s="100" customFormat="1" x14ac:dyDescent="0.3">
      <c r="A372" s="80"/>
      <c r="B372" s="80"/>
      <c r="C372" s="117"/>
      <c r="D372" s="117"/>
      <c r="E372" s="117"/>
      <c r="F372" s="117"/>
      <c r="G372" s="117"/>
      <c r="H372" s="117"/>
      <c r="I372" s="80"/>
    </row>
    <row r="373" spans="1:9" s="100" customFormat="1" x14ac:dyDescent="0.3">
      <c r="A373" s="80"/>
      <c r="B373" s="80"/>
      <c r="C373" s="117"/>
      <c r="D373" s="117"/>
      <c r="E373" s="117"/>
      <c r="F373" s="117"/>
      <c r="G373" s="117"/>
      <c r="H373" s="117"/>
      <c r="I373" s="80"/>
    </row>
    <row r="374" spans="1:9" s="100" customFormat="1" x14ac:dyDescent="0.3">
      <c r="A374" s="80"/>
      <c r="B374" s="80"/>
      <c r="C374" s="117"/>
      <c r="D374" s="117"/>
      <c r="E374" s="117"/>
      <c r="F374" s="117"/>
      <c r="G374" s="117"/>
      <c r="H374" s="117"/>
      <c r="I374" s="80"/>
    </row>
    <row r="375" spans="1:9" s="100" customFormat="1" x14ac:dyDescent="0.3">
      <c r="A375" s="80"/>
      <c r="B375" s="80"/>
      <c r="C375" s="117"/>
      <c r="D375" s="117"/>
      <c r="E375" s="117"/>
      <c r="F375" s="117"/>
      <c r="G375" s="117"/>
      <c r="H375" s="117"/>
      <c r="I375" s="80"/>
    </row>
    <row r="376" spans="1:9" s="100" customFormat="1" x14ac:dyDescent="0.3">
      <c r="A376" s="80"/>
      <c r="B376" s="80"/>
      <c r="C376" s="117"/>
      <c r="D376" s="117"/>
      <c r="E376" s="117"/>
      <c r="F376" s="117"/>
      <c r="G376" s="117"/>
      <c r="H376" s="117"/>
      <c r="I376" s="80"/>
    </row>
    <row r="377" spans="1:9" s="100" customFormat="1" x14ac:dyDescent="0.3">
      <c r="A377" s="80"/>
      <c r="B377" s="80"/>
      <c r="C377" s="117"/>
      <c r="D377" s="117"/>
      <c r="E377" s="117"/>
      <c r="F377" s="117"/>
      <c r="G377" s="117"/>
      <c r="H377" s="117"/>
      <c r="I377" s="80"/>
    </row>
    <row r="378" spans="1:9" s="100" customFormat="1" x14ac:dyDescent="0.3">
      <c r="A378" s="80"/>
      <c r="B378" s="80"/>
      <c r="C378" s="117"/>
      <c r="D378" s="117"/>
      <c r="E378" s="117"/>
      <c r="F378" s="117"/>
      <c r="G378" s="117"/>
      <c r="H378" s="117"/>
      <c r="I378" s="80"/>
    </row>
    <row r="379" spans="1:9" s="100" customFormat="1" x14ac:dyDescent="0.3">
      <c r="A379" s="80"/>
      <c r="B379" s="80"/>
      <c r="C379" s="117"/>
      <c r="D379" s="117"/>
      <c r="E379" s="117"/>
      <c r="F379" s="117"/>
      <c r="G379" s="117"/>
      <c r="H379" s="117"/>
      <c r="I379" s="80"/>
    </row>
    <row r="380" spans="1:9" s="100" customFormat="1" x14ac:dyDescent="0.3">
      <c r="A380" s="80"/>
      <c r="B380" s="80"/>
      <c r="C380" s="117"/>
      <c r="D380" s="117"/>
      <c r="E380" s="117"/>
      <c r="F380" s="117"/>
      <c r="G380" s="117"/>
      <c r="H380" s="117"/>
      <c r="I380" s="80"/>
    </row>
    <row r="381" spans="1:9" s="100" customFormat="1" x14ac:dyDescent="0.3">
      <c r="A381" s="80"/>
      <c r="B381" s="80"/>
      <c r="C381" s="117"/>
      <c r="D381" s="117"/>
      <c r="E381" s="117"/>
      <c r="F381" s="117"/>
      <c r="G381" s="117"/>
      <c r="H381" s="117"/>
      <c r="I381" s="80"/>
    </row>
    <row r="382" spans="1:9" s="100" customFormat="1" x14ac:dyDescent="0.3">
      <c r="A382" s="80"/>
      <c r="B382" s="80"/>
      <c r="C382" s="117"/>
      <c r="D382" s="117"/>
      <c r="E382" s="117"/>
      <c r="F382" s="117"/>
      <c r="G382" s="117"/>
      <c r="H382" s="117"/>
      <c r="I382" s="80"/>
    </row>
    <row r="383" spans="1:9" s="100" customFormat="1" x14ac:dyDescent="0.3">
      <c r="A383" s="80"/>
      <c r="B383" s="80"/>
      <c r="C383" s="117"/>
      <c r="D383" s="117"/>
      <c r="E383" s="117"/>
      <c r="F383" s="117"/>
      <c r="G383" s="117"/>
      <c r="H383" s="117"/>
      <c r="I383" s="80"/>
    </row>
    <row r="384" spans="1:9" s="100" customFormat="1" x14ac:dyDescent="0.3">
      <c r="A384" s="80"/>
      <c r="B384" s="80"/>
      <c r="C384" s="117"/>
      <c r="D384" s="117"/>
      <c r="E384" s="117"/>
      <c r="F384" s="117"/>
      <c r="G384" s="117"/>
      <c r="H384" s="117"/>
      <c r="I384" s="80"/>
    </row>
    <row r="385" spans="1:9" s="100" customFormat="1" x14ac:dyDescent="0.3">
      <c r="A385" s="80"/>
      <c r="B385" s="80"/>
      <c r="C385" s="117"/>
      <c r="D385" s="117"/>
      <c r="E385" s="117"/>
      <c r="F385" s="117"/>
      <c r="G385" s="117"/>
      <c r="H385" s="117"/>
      <c r="I385" s="80"/>
    </row>
    <row r="386" spans="1:9" s="100" customFormat="1" x14ac:dyDescent="0.3">
      <c r="A386" s="80"/>
      <c r="B386" s="80"/>
      <c r="C386" s="117"/>
      <c r="D386" s="117"/>
      <c r="E386" s="117"/>
      <c r="F386" s="117"/>
      <c r="G386" s="117"/>
      <c r="H386" s="117"/>
      <c r="I386" s="80"/>
    </row>
    <row r="387" spans="1:9" s="100" customFormat="1" x14ac:dyDescent="0.3">
      <c r="A387" s="80"/>
      <c r="B387" s="80"/>
      <c r="C387" s="117"/>
      <c r="D387" s="117"/>
      <c r="E387" s="117"/>
      <c r="F387" s="117"/>
      <c r="G387" s="117"/>
      <c r="H387" s="117"/>
      <c r="I387" s="80"/>
    </row>
    <row r="388" spans="1:9" s="100" customFormat="1" x14ac:dyDescent="0.3">
      <c r="A388" s="80"/>
      <c r="B388" s="80"/>
      <c r="C388" s="117"/>
      <c r="D388" s="117"/>
      <c r="E388" s="117"/>
      <c r="F388" s="117"/>
      <c r="G388" s="117"/>
      <c r="H388" s="117"/>
      <c r="I388" s="80"/>
    </row>
    <row r="389" spans="1:9" s="100" customFormat="1" x14ac:dyDescent="0.3">
      <c r="A389" s="80"/>
      <c r="B389" s="80"/>
      <c r="C389" s="117"/>
      <c r="D389" s="117"/>
      <c r="E389" s="117"/>
      <c r="F389" s="117"/>
      <c r="G389" s="117"/>
      <c r="H389" s="117"/>
      <c r="I389" s="80"/>
    </row>
    <row r="390" spans="1:9" s="100" customFormat="1" x14ac:dyDescent="0.3">
      <c r="A390" s="80"/>
      <c r="B390" s="80"/>
      <c r="C390" s="117"/>
      <c r="D390" s="117"/>
      <c r="E390" s="117"/>
      <c r="F390" s="117"/>
      <c r="G390" s="117"/>
      <c r="H390" s="117"/>
      <c r="I390" s="80"/>
    </row>
    <row r="391" spans="1:9" s="100" customFormat="1" x14ac:dyDescent="0.3">
      <c r="A391" s="80"/>
      <c r="B391" s="80"/>
      <c r="C391" s="117"/>
      <c r="D391" s="117"/>
      <c r="E391" s="117"/>
      <c r="F391" s="117"/>
      <c r="G391" s="117"/>
      <c r="H391" s="117"/>
      <c r="I391" s="80"/>
    </row>
    <row r="392" spans="1:9" s="100" customFormat="1" x14ac:dyDescent="0.3">
      <c r="A392" s="80"/>
      <c r="B392" s="80"/>
      <c r="C392" s="117"/>
      <c r="D392" s="117"/>
      <c r="E392" s="117"/>
      <c r="F392" s="117"/>
      <c r="G392" s="117"/>
      <c r="H392" s="117"/>
      <c r="I392" s="80"/>
    </row>
    <row r="393" spans="1:9" s="100" customFormat="1" x14ac:dyDescent="0.3">
      <c r="A393" s="80"/>
      <c r="B393" s="80"/>
      <c r="C393" s="117"/>
      <c r="D393" s="117"/>
      <c r="E393" s="117"/>
      <c r="F393" s="117"/>
      <c r="G393" s="117"/>
      <c r="H393" s="117"/>
      <c r="I393" s="80"/>
    </row>
    <row r="394" spans="1:9" s="100" customFormat="1" x14ac:dyDescent="0.3">
      <c r="A394" s="80"/>
      <c r="B394" s="80"/>
      <c r="C394" s="117"/>
      <c r="D394" s="117"/>
      <c r="E394" s="117"/>
      <c r="F394" s="117"/>
      <c r="G394" s="117"/>
      <c r="H394" s="117"/>
      <c r="I394" s="80"/>
    </row>
    <row r="395" spans="1:9" s="100" customFormat="1" x14ac:dyDescent="0.3">
      <c r="A395" s="80"/>
      <c r="B395" s="80"/>
      <c r="C395" s="117"/>
      <c r="D395" s="117"/>
      <c r="E395" s="117"/>
      <c r="F395" s="117"/>
      <c r="G395" s="117"/>
      <c r="H395" s="117"/>
      <c r="I395" s="80"/>
    </row>
    <row r="396" spans="1:9" s="100" customFormat="1" x14ac:dyDescent="0.3">
      <c r="A396" s="80"/>
      <c r="B396" s="80"/>
      <c r="C396" s="117"/>
      <c r="D396" s="117"/>
      <c r="E396" s="117"/>
      <c r="F396" s="117"/>
      <c r="G396" s="117"/>
      <c r="H396" s="117"/>
      <c r="I396" s="80"/>
    </row>
    <row r="397" spans="1:9" s="100" customFormat="1" x14ac:dyDescent="0.3">
      <c r="A397" s="80"/>
      <c r="B397" s="80"/>
      <c r="C397" s="117"/>
      <c r="D397" s="117"/>
      <c r="E397" s="117"/>
      <c r="F397" s="117"/>
      <c r="G397" s="117"/>
      <c r="H397" s="117"/>
      <c r="I397" s="80"/>
    </row>
    <row r="398" spans="1:9" s="100" customFormat="1" x14ac:dyDescent="0.3">
      <c r="A398" s="80"/>
      <c r="B398" s="80"/>
      <c r="C398" s="117"/>
      <c r="D398" s="117"/>
      <c r="E398" s="117"/>
      <c r="F398" s="117"/>
      <c r="G398" s="117"/>
      <c r="H398" s="117"/>
      <c r="I398" s="80"/>
    </row>
    <row r="399" spans="1:9" s="100" customFormat="1" x14ac:dyDescent="0.3">
      <c r="A399" s="80"/>
      <c r="B399" s="80"/>
      <c r="C399" s="117"/>
      <c r="D399" s="117"/>
      <c r="E399" s="117"/>
      <c r="F399" s="117"/>
      <c r="G399" s="117"/>
      <c r="H399" s="117"/>
      <c r="I399" s="80"/>
    </row>
    <row r="400" spans="1:9" s="100" customFormat="1" x14ac:dyDescent="0.3">
      <c r="A400" s="80"/>
      <c r="B400" s="80"/>
      <c r="C400" s="117"/>
      <c r="D400" s="117"/>
      <c r="E400" s="117"/>
      <c r="F400" s="117"/>
      <c r="G400" s="117"/>
      <c r="H400" s="117"/>
      <c r="I400" s="80"/>
    </row>
    <row r="401" spans="1:9" s="100" customFormat="1" x14ac:dyDescent="0.3">
      <c r="A401" s="80"/>
      <c r="B401" s="80"/>
      <c r="C401" s="117"/>
      <c r="D401" s="117"/>
      <c r="E401" s="117"/>
      <c r="F401" s="117"/>
      <c r="G401" s="117"/>
      <c r="H401" s="117"/>
      <c r="I401" s="80"/>
    </row>
    <row r="402" spans="1:9" s="100" customFormat="1" x14ac:dyDescent="0.3">
      <c r="A402" s="80"/>
      <c r="B402" s="80"/>
      <c r="C402" s="117"/>
      <c r="D402" s="117"/>
      <c r="E402" s="117"/>
      <c r="F402" s="117"/>
      <c r="G402" s="117"/>
      <c r="H402" s="117"/>
      <c r="I402" s="80"/>
    </row>
    <row r="403" spans="1:9" s="100" customFormat="1" x14ac:dyDescent="0.3">
      <c r="A403" s="80"/>
      <c r="B403" s="80"/>
      <c r="C403" s="117"/>
      <c r="D403" s="117"/>
      <c r="E403" s="117"/>
      <c r="F403" s="117"/>
      <c r="G403" s="117"/>
      <c r="H403" s="117"/>
      <c r="I403" s="80"/>
    </row>
    <row r="404" spans="1:9" s="100" customFormat="1" x14ac:dyDescent="0.3">
      <c r="A404" s="80"/>
      <c r="B404" s="80"/>
      <c r="C404" s="117"/>
      <c r="D404" s="117"/>
      <c r="E404" s="117"/>
      <c r="F404" s="117"/>
      <c r="G404" s="117"/>
      <c r="H404" s="117"/>
      <c r="I404" s="80"/>
    </row>
    <row r="405" spans="1:9" s="100" customFormat="1" x14ac:dyDescent="0.3">
      <c r="A405" s="80"/>
      <c r="B405" s="80"/>
      <c r="C405" s="117"/>
      <c r="D405" s="117"/>
      <c r="E405" s="117"/>
      <c r="F405" s="117"/>
      <c r="G405" s="117"/>
      <c r="H405" s="117"/>
      <c r="I405" s="80"/>
    </row>
    <row r="406" spans="1:9" s="100" customFormat="1" x14ac:dyDescent="0.3">
      <c r="A406" s="80"/>
      <c r="B406" s="80"/>
      <c r="C406" s="117"/>
      <c r="D406" s="117"/>
      <c r="E406" s="117"/>
      <c r="F406" s="117"/>
      <c r="G406" s="117"/>
      <c r="H406" s="117"/>
      <c r="I406" s="80"/>
    </row>
    <row r="407" spans="1:9" s="100" customFormat="1" x14ac:dyDescent="0.3">
      <c r="A407" s="80"/>
      <c r="B407" s="80"/>
      <c r="C407" s="117"/>
      <c r="D407" s="117"/>
      <c r="E407" s="117"/>
      <c r="F407" s="117"/>
      <c r="G407" s="117"/>
      <c r="H407" s="117"/>
      <c r="I407" s="80"/>
    </row>
    <row r="408" spans="1:9" s="100" customFormat="1" x14ac:dyDescent="0.3">
      <c r="A408" s="80"/>
      <c r="B408" s="80"/>
      <c r="C408" s="117"/>
      <c r="D408" s="117"/>
      <c r="E408" s="117"/>
      <c r="F408" s="117"/>
      <c r="G408" s="117"/>
      <c r="H408" s="117"/>
      <c r="I408" s="80"/>
    </row>
    <row r="409" spans="1:9" s="100" customFormat="1" x14ac:dyDescent="0.3">
      <c r="A409" s="80"/>
      <c r="B409" s="80"/>
      <c r="C409" s="117"/>
      <c r="D409" s="117"/>
      <c r="E409" s="117"/>
      <c r="F409" s="117"/>
      <c r="G409" s="117"/>
      <c r="H409" s="117"/>
      <c r="I409" s="80"/>
    </row>
    <row r="410" spans="1:9" s="100" customFormat="1" x14ac:dyDescent="0.3">
      <c r="A410" s="80"/>
      <c r="B410" s="80"/>
      <c r="C410" s="117"/>
      <c r="D410" s="117"/>
      <c r="E410" s="117"/>
      <c r="F410" s="117"/>
      <c r="G410" s="117"/>
      <c r="H410" s="117"/>
      <c r="I410" s="80"/>
    </row>
    <row r="411" spans="1:9" s="100" customFormat="1" x14ac:dyDescent="0.3">
      <c r="A411" s="80"/>
      <c r="B411" s="80"/>
      <c r="C411" s="117"/>
      <c r="D411" s="117"/>
      <c r="E411" s="117"/>
      <c r="F411" s="117"/>
      <c r="G411" s="117"/>
      <c r="H411" s="117"/>
      <c r="I411" s="80"/>
    </row>
    <row r="412" spans="1:9" s="100" customFormat="1" x14ac:dyDescent="0.3">
      <c r="A412" s="80"/>
      <c r="B412" s="80"/>
      <c r="C412" s="117"/>
      <c r="D412" s="117"/>
      <c r="E412" s="117"/>
      <c r="F412" s="117"/>
      <c r="G412" s="117"/>
      <c r="H412" s="117"/>
      <c r="I412" s="80"/>
    </row>
    <row r="413" spans="1:9" s="100" customFormat="1" x14ac:dyDescent="0.3">
      <c r="A413" s="80"/>
      <c r="B413" s="80"/>
      <c r="C413" s="117"/>
      <c r="D413" s="117"/>
      <c r="E413" s="117"/>
      <c r="F413" s="117"/>
      <c r="G413" s="117"/>
      <c r="H413" s="117"/>
      <c r="I413" s="80"/>
    </row>
    <row r="414" spans="1:9" s="100" customFormat="1" x14ac:dyDescent="0.3">
      <c r="A414" s="80"/>
      <c r="B414" s="80"/>
      <c r="C414" s="117"/>
      <c r="D414" s="117"/>
      <c r="E414" s="117"/>
      <c r="F414" s="117"/>
      <c r="G414" s="117"/>
      <c r="H414" s="117"/>
      <c r="I414" s="80"/>
    </row>
    <row r="415" spans="1:9" s="100" customFormat="1" x14ac:dyDescent="0.3">
      <c r="A415" s="80"/>
      <c r="B415" s="80"/>
      <c r="C415" s="117"/>
      <c r="D415" s="117"/>
      <c r="E415" s="117"/>
      <c r="F415" s="117"/>
      <c r="G415" s="117"/>
      <c r="H415" s="117"/>
      <c r="I415" s="80"/>
    </row>
    <row r="416" spans="1:9" s="100" customFormat="1" x14ac:dyDescent="0.3">
      <c r="A416" s="80"/>
      <c r="B416" s="80"/>
      <c r="C416" s="117"/>
      <c r="D416" s="117"/>
      <c r="E416" s="117"/>
      <c r="F416" s="117"/>
      <c r="G416" s="117"/>
      <c r="H416" s="117"/>
      <c r="I416" s="80"/>
    </row>
    <row r="417" spans="1:9" s="100" customFormat="1" x14ac:dyDescent="0.3">
      <c r="A417" s="80"/>
      <c r="B417" s="80"/>
      <c r="C417" s="117"/>
      <c r="D417" s="117"/>
      <c r="E417" s="117"/>
      <c r="F417" s="117"/>
      <c r="G417" s="117"/>
      <c r="H417" s="117"/>
      <c r="I417" s="80"/>
    </row>
    <row r="418" spans="1:9" s="100" customFormat="1" x14ac:dyDescent="0.3">
      <c r="A418" s="80"/>
      <c r="B418" s="80"/>
      <c r="C418" s="117"/>
      <c r="D418" s="117"/>
      <c r="E418" s="117"/>
      <c r="F418" s="117"/>
      <c r="G418" s="117"/>
      <c r="H418" s="117"/>
      <c r="I418" s="80"/>
    </row>
    <row r="419" spans="1:9" s="100" customFormat="1" x14ac:dyDescent="0.3">
      <c r="A419" s="80"/>
      <c r="B419" s="80"/>
      <c r="C419" s="117"/>
      <c r="D419" s="117"/>
      <c r="E419" s="117"/>
      <c r="F419" s="117"/>
      <c r="G419" s="117"/>
      <c r="H419" s="117"/>
      <c r="I419" s="80"/>
    </row>
    <row r="420" spans="1:9" s="100" customFormat="1" x14ac:dyDescent="0.3">
      <c r="A420" s="80"/>
      <c r="B420" s="80"/>
      <c r="C420" s="117"/>
      <c r="D420" s="117"/>
      <c r="E420" s="117"/>
      <c r="F420" s="117"/>
      <c r="G420" s="117"/>
      <c r="H420" s="117"/>
      <c r="I420" s="80"/>
    </row>
    <row r="421" spans="1:9" s="100" customFormat="1" x14ac:dyDescent="0.3">
      <c r="A421" s="80"/>
      <c r="B421" s="80"/>
      <c r="C421" s="117"/>
      <c r="D421" s="117"/>
      <c r="E421" s="117"/>
      <c r="F421" s="117"/>
      <c r="G421" s="117"/>
      <c r="H421" s="117"/>
      <c r="I421" s="80"/>
    </row>
    <row r="422" spans="1:9" s="100" customFormat="1" x14ac:dyDescent="0.3">
      <c r="A422" s="80"/>
      <c r="B422" s="80"/>
      <c r="C422" s="117"/>
      <c r="D422" s="117"/>
      <c r="E422" s="117"/>
      <c r="F422" s="117"/>
      <c r="G422" s="117"/>
      <c r="H422" s="117"/>
      <c r="I422" s="80"/>
    </row>
    <row r="423" spans="1:9" s="100" customFormat="1" x14ac:dyDescent="0.3">
      <c r="A423" s="80"/>
      <c r="B423" s="80"/>
      <c r="C423" s="117"/>
      <c r="D423" s="117"/>
      <c r="E423" s="117"/>
      <c r="F423" s="117"/>
      <c r="G423" s="117"/>
      <c r="H423" s="117"/>
      <c r="I423" s="80"/>
    </row>
    <row r="424" spans="1:9" s="100" customFormat="1" x14ac:dyDescent="0.3">
      <c r="A424" s="80"/>
      <c r="B424" s="80"/>
      <c r="C424" s="117"/>
      <c r="D424" s="117"/>
      <c r="E424" s="117"/>
      <c r="F424" s="117"/>
      <c r="G424" s="117"/>
      <c r="H424" s="117"/>
      <c r="I424" s="80"/>
    </row>
    <row r="425" spans="1:9" s="100" customFormat="1" x14ac:dyDescent="0.3">
      <c r="A425" s="80"/>
      <c r="B425" s="80"/>
      <c r="C425" s="117"/>
      <c r="D425" s="117"/>
      <c r="E425" s="117"/>
      <c r="F425" s="117"/>
      <c r="G425" s="117"/>
      <c r="H425" s="117"/>
      <c r="I425" s="80"/>
    </row>
    <row r="426" spans="1:9" s="100" customFormat="1" x14ac:dyDescent="0.3">
      <c r="A426" s="80"/>
      <c r="B426" s="80"/>
      <c r="C426" s="117"/>
      <c r="D426" s="117"/>
      <c r="E426" s="117"/>
      <c r="F426" s="117"/>
      <c r="G426" s="117"/>
      <c r="H426" s="117"/>
      <c r="I426" s="80"/>
    </row>
    <row r="427" spans="1:9" s="100" customFormat="1" x14ac:dyDescent="0.3">
      <c r="A427" s="80"/>
      <c r="B427" s="80"/>
      <c r="C427" s="117"/>
      <c r="D427" s="117"/>
      <c r="E427" s="117"/>
      <c r="F427" s="117"/>
      <c r="G427" s="117"/>
      <c r="H427" s="117"/>
      <c r="I427" s="80"/>
    </row>
    <row r="428" spans="1:9" s="100" customFormat="1" x14ac:dyDescent="0.3">
      <c r="A428" s="80"/>
      <c r="B428" s="80"/>
      <c r="C428" s="117"/>
      <c r="D428" s="117"/>
      <c r="E428" s="117"/>
      <c r="F428" s="117"/>
      <c r="G428" s="117"/>
      <c r="H428" s="117"/>
      <c r="I428" s="80"/>
    </row>
    <row r="429" spans="1:9" s="100" customFormat="1" x14ac:dyDescent="0.3">
      <c r="A429" s="80"/>
      <c r="B429" s="80"/>
      <c r="C429" s="117"/>
      <c r="D429" s="117"/>
      <c r="E429" s="117"/>
      <c r="F429" s="117"/>
      <c r="G429" s="117"/>
      <c r="H429" s="117"/>
      <c r="I429" s="80"/>
    </row>
    <row r="430" spans="1:9" s="100" customFormat="1" x14ac:dyDescent="0.3">
      <c r="A430" s="80"/>
      <c r="B430" s="80"/>
      <c r="C430" s="117"/>
      <c r="D430" s="117"/>
      <c r="E430" s="117"/>
      <c r="F430" s="117"/>
      <c r="G430" s="117"/>
      <c r="H430" s="117"/>
      <c r="I430" s="80"/>
    </row>
    <row r="431" spans="1:9" s="100" customFormat="1" x14ac:dyDescent="0.3">
      <c r="A431" s="80"/>
      <c r="B431" s="80"/>
      <c r="C431" s="117"/>
      <c r="D431" s="117"/>
      <c r="E431" s="117"/>
      <c r="F431" s="117"/>
      <c r="G431" s="117"/>
      <c r="H431" s="117"/>
      <c r="I431" s="80"/>
    </row>
    <row r="432" spans="1:9" s="100" customFormat="1" x14ac:dyDescent="0.3">
      <c r="A432" s="80"/>
      <c r="B432" s="80"/>
      <c r="C432" s="117"/>
      <c r="D432" s="117"/>
      <c r="E432" s="117"/>
      <c r="F432" s="117"/>
      <c r="G432" s="117"/>
      <c r="H432" s="117"/>
      <c r="I432" s="80"/>
    </row>
    <row r="433" spans="1:9" s="100" customFormat="1" x14ac:dyDescent="0.3">
      <c r="A433" s="80"/>
      <c r="B433" s="80"/>
      <c r="C433" s="117"/>
      <c r="D433" s="117"/>
      <c r="E433" s="117"/>
      <c r="F433" s="117"/>
      <c r="G433" s="117"/>
      <c r="H433" s="117"/>
      <c r="I433" s="80"/>
    </row>
    <row r="434" spans="1:9" s="100" customFormat="1" x14ac:dyDescent="0.3">
      <c r="A434" s="80"/>
      <c r="B434" s="80"/>
      <c r="C434" s="117"/>
      <c r="D434" s="117"/>
      <c r="E434" s="117"/>
      <c r="F434" s="117"/>
      <c r="G434" s="117"/>
      <c r="H434" s="117"/>
      <c r="I434" s="80"/>
    </row>
    <row r="435" spans="1:9" s="100" customFormat="1" x14ac:dyDescent="0.3">
      <c r="A435" s="80"/>
      <c r="B435" s="80"/>
      <c r="C435" s="117"/>
      <c r="D435" s="117"/>
      <c r="E435" s="117"/>
      <c r="F435" s="117"/>
      <c r="G435" s="117"/>
      <c r="H435" s="117"/>
      <c r="I435" s="80"/>
    </row>
    <row r="436" spans="1:9" s="100" customFormat="1" x14ac:dyDescent="0.3">
      <c r="A436" s="80"/>
      <c r="B436" s="80"/>
      <c r="C436" s="117"/>
      <c r="D436" s="117"/>
      <c r="E436" s="117"/>
      <c r="F436" s="117"/>
      <c r="G436" s="117"/>
      <c r="H436" s="117"/>
      <c r="I436" s="80"/>
    </row>
    <row r="437" spans="1:9" s="100" customFormat="1" x14ac:dyDescent="0.3">
      <c r="A437" s="80"/>
      <c r="B437" s="80"/>
      <c r="C437" s="117"/>
      <c r="D437" s="117"/>
      <c r="E437" s="117"/>
      <c r="F437" s="117"/>
      <c r="G437" s="117"/>
      <c r="H437" s="117"/>
      <c r="I437" s="80"/>
    </row>
    <row r="438" spans="1:9" s="100" customFormat="1" x14ac:dyDescent="0.3">
      <c r="A438" s="80"/>
      <c r="B438" s="80"/>
      <c r="C438" s="117"/>
      <c r="D438" s="117"/>
      <c r="E438" s="117"/>
      <c r="F438" s="117"/>
      <c r="G438" s="117"/>
      <c r="H438" s="117"/>
      <c r="I438" s="80"/>
    </row>
    <row r="439" spans="1:9" s="100" customFormat="1" x14ac:dyDescent="0.3">
      <c r="A439" s="80"/>
      <c r="B439" s="80"/>
      <c r="C439" s="117"/>
      <c r="D439" s="117"/>
      <c r="E439" s="117"/>
      <c r="F439" s="117"/>
      <c r="G439" s="117"/>
      <c r="H439" s="117"/>
      <c r="I439" s="80"/>
    </row>
    <row r="440" spans="1:9" s="100" customFormat="1" x14ac:dyDescent="0.3">
      <c r="A440" s="80"/>
      <c r="B440" s="80"/>
      <c r="C440" s="117"/>
      <c r="D440" s="117"/>
      <c r="E440" s="117"/>
      <c r="F440" s="117"/>
      <c r="G440" s="117"/>
      <c r="H440" s="117"/>
      <c r="I440" s="80"/>
    </row>
    <row r="441" spans="1:9" s="100" customFormat="1" x14ac:dyDescent="0.3">
      <c r="A441" s="80"/>
      <c r="B441" s="80"/>
      <c r="C441" s="117"/>
      <c r="D441" s="117"/>
      <c r="E441" s="117"/>
      <c r="F441" s="117"/>
      <c r="G441" s="117"/>
      <c r="H441" s="117"/>
      <c r="I441" s="80"/>
    </row>
    <row r="442" spans="1:9" s="100" customFormat="1" x14ac:dyDescent="0.3">
      <c r="A442" s="80"/>
      <c r="B442" s="80"/>
      <c r="C442" s="117"/>
      <c r="D442" s="117"/>
      <c r="E442" s="117"/>
      <c r="F442" s="117"/>
      <c r="G442" s="117"/>
      <c r="H442" s="117"/>
      <c r="I442" s="80"/>
    </row>
    <row r="443" spans="1:9" s="100" customFormat="1" x14ac:dyDescent="0.3">
      <c r="A443" s="80"/>
      <c r="B443" s="80"/>
      <c r="C443" s="117"/>
      <c r="D443" s="117"/>
      <c r="E443" s="117"/>
      <c r="F443" s="117"/>
      <c r="G443" s="117"/>
      <c r="H443" s="117"/>
      <c r="I443" s="80"/>
    </row>
    <row r="444" spans="1:9" s="100" customFormat="1" x14ac:dyDescent="0.3">
      <c r="A444" s="80"/>
      <c r="B444" s="80"/>
      <c r="C444" s="117"/>
      <c r="D444" s="117"/>
      <c r="E444" s="117"/>
      <c r="F444" s="117"/>
      <c r="G444" s="117"/>
      <c r="H444" s="117"/>
      <c r="I444" s="80"/>
    </row>
    <row r="445" spans="1:9" s="100" customFormat="1" x14ac:dyDescent="0.3">
      <c r="A445" s="80"/>
      <c r="B445" s="80"/>
      <c r="C445" s="117"/>
      <c r="D445" s="117"/>
      <c r="E445" s="117"/>
      <c r="F445" s="117"/>
      <c r="G445" s="117"/>
      <c r="H445" s="117"/>
      <c r="I445" s="80"/>
    </row>
    <row r="446" spans="1:9" s="100" customFormat="1" x14ac:dyDescent="0.3">
      <c r="A446" s="80"/>
      <c r="B446" s="80"/>
      <c r="C446" s="117"/>
      <c r="D446" s="117"/>
      <c r="E446" s="117"/>
      <c r="F446" s="117"/>
      <c r="G446" s="117"/>
      <c r="H446" s="117"/>
      <c r="I446" s="80"/>
    </row>
    <row r="447" spans="1:9" s="100" customFormat="1" x14ac:dyDescent="0.3">
      <c r="A447" s="80"/>
      <c r="B447" s="80"/>
      <c r="C447" s="117"/>
      <c r="D447" s="117"/>
      <c r="E447" s="117"/>
      <c r="F447" s="117"/>
      <c r="G447" s="117"/>
      <c r="H447" s="117"/>
      <c r="I447" s="80"/>
    </row>
    <row r="448" spans="1:9" s="100" customFormat="1" x14ac:dyDescent="0.3">
      <c r="A448" s="80"/>
      <c r="B448" s="80"/>
      <c r="C448" s="117"/>
      <c r="D448" s="117"/>
      <c r="E448" s="117"/>
      <c r="F448" s="117"/>
      <c r="G448" s="117"/>
      <c r="H448" s="117"/>
      <c r="I448" s="80"/>
    </row>
    <row r="449" spans="1:9" s="100" customFormat="1" x14ac:dyDescent="0.3">
      <c r="A449" s="80"/>
      <c r="B449" s="80"/>
      <c r="C449" s="117"/>
      <c r="D449" s="117"/>
      <c r="E449" s="117"/>
      <c r="F449" s="117"/>
      <c r="G449" s="117"/>
      <c r="H449" s="117"/>
      <c r="I449" s="80"/>
    </row>
    <row r="450" spans="1:9" s="100" customFormat="1" x14ac:dyDescent="0.3">
      <c r="A450" s="80"/>
      <c r="B450" s="80"/>
      <c r="C450" s="117"/>
      <c r="D450" s="117"/>
      <c r="E450" s="117"/>
      <c r="F450" s="117"/>
      <c r="G450" s="117"/>
      <c r="H450" s="117"/>
      <c r="I450" s="80"/>
    </row>
    <row r="451" spans="1:9" s="100" customFormat="1" x14ac:dyDescent="0.3">
      <c r="A451" s="80"/>
      <c r="B451" s="80"/>
      <c r="C451" s="117"/>
      <c r="D451" s="117"/>
      <c r="E451" s="117"/>
      <c r="F451" s="117"/>
      <c r="G451" s="117"/>
      <c r="H451" s="117"/>
      <c r="I451" s="80"/>
    </row>
    <row r="452" spans="1:9" s="100" customFormat="1" x14ac:dyDescent="0.3">
      <c r="A452" s="80"/>
      <c r="B452" s="80"/>
      <c r="C452" s="117"/>
      <c r="D452" s="117"/>
      <c r="E452" s="117"/>
      <c r="F452" s="117"/>
      <c r="G452" s="117"/>
      <c r="H452" s="117"/>
      <c r="I452" s="80"/>
    </row>
    <row r="453" spans="1:9" s="100" customFormat="1" x14ac:dyDescent="0.3">
      <c r="A453" s="80"/>
      <c r="B453" s="80"/>
      <c r="C453" s="117"/>
      <c r="D453" s="117"/>
      <c r="E453" s="117"/>
      <c r="F453" s="117"/>
      <c r="G453" s="117"/>
      <c r="H453" s="117"/>
      <c r="I453" s="80"/>
    </row>
    <row r="454" spans="1:9" s="100" customFormat="1" x14ac:dyDescent="0.3">
      <c r="A454" s="80"/>
      <c r="B454" s="80"/>
      <c r="C454" s="117"/>
      <c r="D454" s="117"/>
      <c r="E454" s="117"/>
      <c r="F454" s="117"/>
      <c r="G454" s="117"/>
      <c r="H454" s="117"/>
      <c r="I454" s="80"/>
    </row>
    <row r="455" spans="1:9" s="100" customFormat="1" x14ac:dyDescent="0.3">
      <c r="A455" s="80"/>
      <c r="B455" s="80"/>
      <c r="C455" s="117"/>
      <c r="D455" s="117"/>
      <c r="E455" s="117"/>
      <c r="F455" s="117"/>
      <c r="G455" s="117"/>
      <c r="H455" s="117"/>
      <c r="I455" s="80"/>
    </row>
    <row r="456" spans="1:9" s="100" customFormat="1" x14ac:dyDescent="0.3">
      <c r="A456" s="80"/>
      <c r="B456" s="80"/>
      <c r="C456" s="117"/>
      <c r="D456" s="117"/>
      <c r="E456" s="117"/>
      <c r="F456" s="117"/>
      <c r="G456" s="117"/>
      <c r="H456" s="117"/>
      <c r="I456" s="80"/>
    </row>
  </sheetData>
  <autoFilter ref="I14:I77" xr:uid="{00000000-0009-0000-0000-00000C000000}"/>
  <mergeCells count="5">
    <mergeCell ref="A4:B4"/>
    <mergeCell ref="A11:B11"/>
    <mergeCell ref="A12:B12"/>
    <mergeCell ref="B8:H8"/>
    <mergeCell ref="B9:H9"/>
  </mergeCells>
  <phoneticPr fontId="0" type="noConversion"/>
  <pageMargins left="0.19685039370078741" right="0.19685039370078741" top="0.19685039370078741" bottom="0.19685039370078741" header="0" footer="0"/>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bilanss</vt:lpstr>
      <vt:lpstr>kasumiaruanne</vt:lpstr>
      <vt:lpstr>skeem 2</vt:lpstr>
      <vt:lpstr>omakapital</vt:lpstr>
      <vt:lpstr>rahavood</vt:lpstr>
      <vt:lpstr>bilanss!Print_Area</vt:lpstr>
      <vt:lpstr>kasumiaruanne!Print_Area</vt:lpstr>
      <vt:lpstr>'skeem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Maire</dc:creator>
  <cp:lastModifiedBy>Maarika Lihtsa</cp:lastModifiedBy>
  <cp:lastPrinted>2018-01-09T13:19:03Z</cp:lastPrinted>
  <dcterms:created xsi:type="dcterms:W3CDTF">1999-04-23T06:45:58Z</dcterms:created>
  <dcterms:modified xsi:type="dcterms:W3CDTF">2024-11-26T16:58:07Z</dcterms:modified>
</cp:coreProperties>
</file>